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D:\BJV Neu\Liga\"/>
    </mc:Choice>
  </mc:AlternateContent>
  <xr:revisionPtr revIDLastSave="0" documentId="8_{25EEC6EE-D90E-44F4-A4B0-37E377EDD355}" xr6:coauthVersionLast="47" xr6:coauthVersionMax="47" xr10:uidLastSave="{00000000-0000-0000-0000-000000000000}"/>
  <bookViews>
    <workbookView xWindow="-120" yWindow="-120" windowWidth="19440" windowHeight="14880" activeTab="1" xr2:uid="{833A1731-8295-4740-92CF-805EE62E760F}"/>
  </bookViews>
  <sheets>
    <sheet name="wiege" sheetId="2" r:id="rId1"/>
    <sheet name="Pool" sheetId="1" r:id="rId2"/>
    <sheet name="Liste" sheetId="30" r:id="rId3"/>
    <sheet name="Ergebnis" sheetId="3" r:id="rId4"/>
    <sheet name="Platz1" sheetId="29" r:id="rId5"/>
    <sheet name="Platz2" sheetId="22" r:id="rId6"/>
    <sheet name="Platz3" sheetId="23" r:id="rId7"/>
    <sheet name="Platz 4" sheetId="24" r:id="rId8"/>
    <sheet name="Platz 5" sheetId="25" r:id="rId9"/>
    <sheet name="Platz6" sheetId="26" r:id="rId10"/>
    <sheet name="Platz7" sheetId="27" r:id="rId11"/>
    <sheet name="Platz8" sheetId="28" r:id="rId12"/>
  </sheets>
  <externalReferences>
    <externalReference r:id="rId13"/>
  </externalReferences>
  <definedNames>
    <definedName name="_xlnm.Print_Area" localSheetId="1">Pool!$A$1:$X$57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" i="23" l="1"/>
  <c r="D34" i="23"/>
  <c r="D34" i="24"/>
  <c r="D40" i="24"/>
  <c r="D34" i="25"/>
  <c r="D40" i="25"/>
  <c r="D40" i="26"/>
  <c r="D34" i="26"/>
  <c r="D34" i="28"/>
  <c r="D40" i="28"/>
  <c r="B44" i="28"/>
  <c r="A44" i="28"/>
  <c r="D28" i="28"/>
  <c r="D27" i="28"/>
  <c r="B44" i="26"/>
  <c r="A44" i="26"/>
  <c r="D27" i="26"/>
  <c r="B44" i="25"/>
  <c r="A44" i="25"/>
  <c r="D27" i="25"/>
  <c r="B44" i="24"/>
  <c r="A44" i="24"/>
  <c r="D27" i="24"/>
  <c r="B44" i="23"/>
  <c r="A44" i="23"/>
  <c r="D27" i="23"/>
  <c r="D34" i="27"/>
  <c r="D40" i="27"/>
  <c r="B44" i="27"/>
  <c r="A44" i="27"/>
  <c r="D27" i="27"/>
  <c r="D34" i="22"/>
  <c r="D40" i="22"/>
  <c r="B44" i="22"/>
  <c r="A44" i="22"/>
  <c r="D27" i="22"/>
  <c r="D34" i="29"/>
  <c r="B44" i="29"/>
  <c r="A44" i="29"/>
  <c r="D40" i="29"/>
  <c r="D27" i="29"/>
  <c r="G63" i="1"/>
  <c r="C63" i="1"/>
  <c r="G62" i="1"/>
  <c r="Q61" i="1"/>
  <c r="C61" i="1"/>
  <c r="Q60" i="1"/>
  <c r="G57" i="1"/>
  <c r="C57" i="1"/>
  <c r="G56" i="1"/>
  <c r="C55" i="1"/>
  <c r="L31" i="1"/>
  <c r="K31" i="1"/>
  <c r="J31" i="1"/>
  <c r="I32" i="1"/>
  <c r="H32" i="1"/>
  <c r="G32" i="1"/>
  <c r="O18" i="1"/>
  <c r="N18" i="1"/>
  <c r="M18" i="1"/>
  <c r="R17" i="1"/>
  <c r="Q17" i="1"/>
  <c r="P17" i="1"/>
  <c r="D8" i="3"/>
  <c r="D7" i="3"/>
  <c r="D6" i="3"/>
  <c r="J6" i="1"/>
  <c r="J5" i="1"/>
  <c r="J4" i="1"/>
  <c r="Q49" i="1"/>
  <c r="D5" i="3" s="1"/>
  <c r="Q48" i="1"/>
  <c r="J3" i="1" s="1"/>
  <c r="G51" i="1"/>
  <c r="G50" i="1"/>
  <c r="G47" i="1"/>
  <c r="G46" i="1"/>
  <c r="J10" i="1"/>
  <c r="J9" i="1"/>
  <c r="J8" i="1"/>
  <c r="J7" i="1"/>
  <c r="L15" i="1"/>
  <c r="D9" i="3"/>
  <c r="D10" i="3"/>
  <c r="D11" i="3"/>
  <c r="R10" i="1"/>
  <c r="D12" i="3" s="1"/>
  <c r="C51" i="1"/>
  <c r="C47" i="1"/>
  <c r="C49" i="1"/>
  <c r="C45" i="1"/>
  <c r="D6" i="1"/>
  <c r="D5" i="1"/>
  <c r="D4" i="1"/>
  <c r="D3" i="1"/>
  <c r="E34" i="1"/>
  <c r="M42" i="1" s="1"/>
  <c r="C34" i="1"/>
  <c r="G42" i="1" s="1"/>
  <c r="E33" i="1"/>
  <c r="M40" i="1" s="1"/>
  <c r="C33" i="1"/>
  <c r="C38" i="1" s="1"/>
  <c r="E32" i="1"/>
  <c r="M37" i="1" s="1"/>
  <c r="C32" i="1"/>
  <c r="G37" i="1" s="1"/>
  <c r="E31" i="1"/>
  <c r="C31" i="1"/>
  <c r="C39" i="1" s="1"/>
  <c r="E18" i="1"/>
  <c r="M22" i="1" s="1"/>
  <c r="C18" i="1"/>
  <c r="G26" i="1" s="1"/>
  <c r="E17" i="1"/>
  <c r="M24" i="1" s="1"/>
  <c r="C17" i="1"/>
  <c r="G25" i="1" s="1"/>
  <c r="E16" i="1"/>
  <c r="M21" i="1" s="1"/>
  <c r="C16" i="1"/>
  <c r="C24" i="1" s="1"/>
  <c r="E15" i="1"/>
  <c r="E21" i="1" s="1"/>
  <c r="C15" i="1"/>
  <c r="C21" i="1" s="1"/>
  <c r="I34" i="1"/>
  <c r="G34" i="1"/>
  <c r="H34" i="1"/>
  <c r="R31" i="1"/>
  <c r="K15" i="1"/>
  <c r="P31" i="1"/>
  <c r="M31" i="1"/>
  <c r="O34" i="1"/>
  <c r="L34" i="1"/>
  <c r="N34" i="1"/>
  <c r="K34" i="1"/>
  <c r="R33" i="1"/>
  <c r="L33" i="1"/>
  <c r="I33" i="1"/>
  <c r="Q33" i="1"/>
  <c r="K33" i="1"/>
  <c r="H33" i="1"/>
  <c r="O32" i="1"/>
  <c r="R32" i="1"/>
  <c r="N32" i="1"/>
  <c r="Q32" i="1"/>
  <c r="O31" i="1"/>
  <c r="Q31" i="1"/>
  <c r="N31" i="1"/>
  <c r="M34" i="1"/>
  <c r="J34" i="1"/>
  <c r="P33" i="1"/>
  <c r="J33" i="1"/>
  <c r="G33" i="1"/>
  <c r="M32" i="1"/>
  <c r="P32" i="1"/>
  <c r="G16" i="1"/>
  <c r="M16" i="1"/>
  <c r="P16" i="1"/>
  <c r="I18" i="1"/>
  <c r="L18" i="1"/>
  <c r="H18" i="1"/>
  <c r="K18" i="1"/>
  <c r="G18" i="1"/>
  <c r="J18" i="1"/>
  <c r="I17" i="1"/>
  <c r="L17" i="1"/>
  <c r="H17" i="1"/>
  <c r="K17" i="1"/>
  <c r="G17" i="1"/>
  <c r="J17" i="1"/>
  <c r="I16" i="1"/>
  <c r="O16" i="1"/>
  <c r="R16" i="1"/>
  <c r="H16" i="1"/>
  <c r="N16" i="1"/>
  <c r="Q16" i="1"/>
  <c r="O15" i="1"/>
  <c r="R15" i="1"/>
  <c r="N15" i="1"/>
  <c r="Q15" i="1"/>
  <c r="J15" i="1"/>
  <c r="M15" i="1"/>
  <c r="P15" i="1"/>
  <c r="C37" i="1"/>
  <c r="C23" i="1" l="1"/>
  <c r="C25" i="1"/>
  <c r="E25" i="1"/>
  <c r="E39" i="1"/>
  <c r="E41" i="1"/>
  <c r="V31" i="1"/>
  <c r="G23" i="1"/>
  <c r="U34" i="1"/>
  <c r="S32" i="1"/>
  <c r="V34" i="1"/>
  <c r="C26" i="1"/>
  <c r="M38" i="1"/>
  <c r="U31" i="1"/>
  <c r="G22" i="1"/>
  <c r="G40" i="1"/>
  <c r="M39" i="1"/>
  <c r="C41" i="1"/>
  <c r="V16" i="1"/>
  <c r="E23" i="1"/>
  <c r="E24" i="1"/>
  <c r="G21" i="1"/>
  <c r="V17" i="1"/>
  <c r="S31" i="1"/>
  <c r="M25" i="1"/>
  <c r="M23" i="1"/>
  <c r="S33" i="1"/>
  <c r="V33" i="1"/>
  <c r="S34" i="1"/>
  <c r="E22" i="1"/>
  <c r="U17" i="1"/>
  <c r="S17" i="1"/>
  <c r="U33" i="1"/>
  <c r="V32" i="1"/>
  <c r="U32" i="1"/>
  <c r="V18" i="1"/>
  <c r="U16" i="1"/>
  <c r="S18" i="1"/>
  <c r="S16" i="1"/>
  <c r="V15" i="1"/>
  <c r="U15" i="1"/>
  <c r="S15" i="1"/>
  <c r="U18" i="1"/>
  <c r="E38" i="1"/>
  <c r="M41" i="1"/>
  <c r="E42" i="1"/>
  <c r="E40" i="1"/>
  <c r="E37" i="1"/>
  <c r="M26" i="1"/>
  <c r="G38" i="1"/>
  <c r="G24" i="1"/>
  <c r="C42" i="1"/>
  <c r="E26" i="1"/>
  <c r="G39" i="1"/>
  <c r="C22" i="1"/>
  <c r="C40" i="1"/>
  <c r="G4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MW</author>
  </authors>
  <commentList>
    <comment ref="F5" authorId="0" shapeId="0" xr:uid="{EC30893E-CD41-4B03-9B21-F219DD018EFB}">
      <text>
        <r>
          <rPr>
            <b/>
            <sz val="8"/>
            <color indexed="81"/>
            <rFont val="Tahoma"/>
          </rPr>
          <t>MW:</t>
        </r>
        <r>
          <rPr>
            <sz val="8"/>
            <color indexed="81"/>
            <rFont val="Tahoma"/>
          </rPr>
          <t xml:space="preserve">
für Urkunden ausfüllen:
</t>
        </r>
        <r>
          <rPr>
            <b/>
            <sz val="8"/>
            <color indexed="81"/>
            <rFont val="Tahoma"/>
            <family val="2"/>
          </rPr>
          <t>m</t>
        </r>
        <r>
          <rPr>
            <sz val="8"/>
            <color indexed="81"/>
            <rFont val="Tahoma"/>
          </rPr>
          <t xml:space="preserve"> --&gt; Der Kämpfer
</t>
        </r>
        <r>
          <rPr>
            <b/>
            <sz val="8"/>
            <color indexed="81"/>
            <rFont val="Tahoma"/>
            <family val="2"/>
          </rPr>
          <t>w</t>
        </r>
        <r>
          <rPr>
            <sz val="8"/>
            <color indexed="81"/>
            <rFont val="Tahoma"/>
          </rPr>
          <t xml:space="preserve"> --&gt; Die Kämpferin</t>
        </r>
      </text>
    </comment>
  </commentList>
</comments>
</file>

<file path=xl/sharedStrings.xml><?xml version="1.0" encoding="utf-8"?>
<sst xmlns="http://schemas.openxmlformats.org/spreadsheetml/2006/main" count="232" uniqueCount="98">
  <si>
    <t>Pkt.</t>
  </si>
  <si>
    <t>Unterberwert.</t>
  </si>
  <si>
    <t>LOS</t>
  </si>
  <si>
    <t>X</t>
  </si>
  <si>
    <t xml:space="preserve"> 1 - 2</t>
  </si>
  <si>
    <t xml:space="preserve"> 3 - 4 </t>
  </si>
  <si>
    <t xml:space="preserve"> 2 - 4</t>
  </si>
  <si>
    <t xml:space="preserve"> 1 - 4 </t>
  </si>
  <si>
    <t xml:space="preserve"> 2 - 3</t>
  </si>
  <si>
    <t>3.</t>
  </si>
  <si>
    <t>2.</t>
  </si>
  <si>
    <t>1.</t>
  </si>
  <si>
    <t xml:space="preserve">  Erg.</t>
  </si>
  <si>
    <t>Gesamtwertung</t>
  </si>
  <si>
    <t>Punkte</t>
  </si>
  <si>
    <t xml:space="preserve"> 1 - 3</t>
  </si>
  <si>
    <t>A</t>
  </si>
  <si>
    <t>B</t>
  </si>
  <si>
    <t>Poolliste   für  8 Kämpfer</t>
  </si>
  <si>
    <t>Unterbew.</t>
  </si>
  <si>
    <t>Kampffolgen Pool  A :</t>
  </si>
  <si>
    <t>Kampffolgen Pool  B :</t>
  </si>
  <si>
    <t>5.</t>
  </si>
  <si>
    <t xml:space="preserve">Veranstaltung:  </t>
  </si>
  <si>
    <t>Sportl. Leitung:</t>
  </si>
  <si>
    <t>Gewichtsklasse:</t>
  </si>
  <si>
    <t xml:space="preserve">Datum :                    </t>
  </si>
  <si>
    <t>Veranstalter:</t>
  </si>
  <si>
    <t>Urkunde</t>
  </si>
  <si>
    <t xml:space="preserve">Art :         </t>
  </si>
  <si>
    <t>Ort :</t>
  </si>
  <si>
    <t xml:space="preserve">Datum :  </t>
  </si>
  <si>
    <t xml:space="preserve">Gewichtsklasse :    </t>
  </si>
  <si>
    <t xml:space="preserve">           Wiegeliste</t>
  </si>
  <si>
    <t xml:space="preserve">Sportl. Leitung :    </t>
  </si>
  <si>
    <t>Listen-</t>
  </si>
  <si>
    <t xml:space="preserve">                    Name</t>
  </si>
  <si>
    <t xml:space="preserve">                  Verein</t>
  </si>
  <si>
    <t>Jahr-</t>
  </si>
  <si>
    <t>Los</t>
  </si>
  <si>
    <t>platz</t>
  </si>
  <si>
    <t xml:space="preserve"> gang</t>
  </si>
  <si>
    <t>1A</t>
  </si>
  <si>
    <t>2A</t>
  </si>
  <si>
    <t>3A</t>
  </si>
  <si>
    <t>4A</t>
  </si>
  <si>
    <t>1B</t>
  </si>
  <si>
    <t>2B</t>
  </si>
  <si>
    <t>3B</t>
  </si>
  <si>
    <t>4B</t>
  </si>
  <si>
    <t>Platzierung:</t>
  </si>
  <si>
    <t>Name</t>
  </si>
  <si>
    <t>Verein</t>
  </si>
  <si>
    <t>7.</t>
  </si>
  <si>
    <t xml:space="preserve"> -</t>
  </si>
  <si>
    <t>Ergeb.</t>
  </si>
  <si>
    <t>2.B-P</t>
  </si>
  <si>
    <t>1.A-P</t>
  </si>
  <si>
    <t>2.A-P</t>
  </si>
  <si>
    <t>1.B-P</t>
  </si>
  <si>
    <t>3. Platz</t>
  </si>
  <si>
    <t>5. Platz</t>
  </si>
  <si>
    <t>Zeit</t>
  </si>
  <si>
    <t>Hockenheim</t>
  </si>
  <si>
    <t>BAC 55 Hockenheim e.V.</t>
  </si>
  <si>
    <t>Unsöld / Wölfelschneider</t>
  </si>
  <si>
    <t>Männer</t>
  </si>
  <si>
    <t>m</t>
  </si>
  <si>
    <t>Badenliga Männer</t>
  </si>
  <si>
    <t>4.</t>
  </si>
  <si>
    <t>6.</t>
  </si>
  <si>
    <t>8.</t>
  </si>
  <si>
    <t>Hauptrunde</t>
  </si>
  <si>
    <t>3.A-P</t>
  </si>
  <si>
    <t>3.B-P</t>
  </si>
  <si>
    <t>V.H-A</t>
  </si>
  <si>
    <t>V.H-B</t>
  </si>
  <si>
    <t>Die Mannschaft</t>
  </si>
  <si>
    <t>belegte den</t>
  </si>
  <si>
    <t>Badenliga</t>
  </si>
  <si>
    <t>Begegnung</t>
  </si>
  <si>
    <t xml:space="preserve">Begegnung </t>
  </si>
  <si>
    <t>Mannschaft</t>
  </si>
  <si>
    <t>Gewicht</t>
  </si>
  <si>
    <t>Name, Vorname</t>
  </si>
  <si>
    <t>Wertung</t>
  </si>
  <si>
    <t>Summe</t>
  </si>
  <si>
    <t>Betreuer:</t>
  </si>
  <si>
    <t>Badenliga 20256</t>
  </si>
  <si>
    <t xml:space="preserve"> </t>
  </si>
  <si>
    <t>Heidelberger JC</t>
  </si>
  <si>
    <t>JT Heidelberg-Mannheim</t>
  </si>
  <si>
    <t>PS Karlsruhe</t>
  </si>
  <si>
    <t>BC Schwetzingen</t>
  </si>
  <si>
    <t>Freiburger JC</t>
  </si>
  <si>
    <t>FT Freiburg</t>
  </si>
  <si>
    <t>JC Sinzheim</t>
  </si>
  <si>
    <t>FT 1844 Freiburg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</si>
</sst>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]_-;\-* #,##0.00\ [$€]_-;_-* &quot;-&quot;??\ [$€]_-;_-@_-"/>
  </numFmts>
  <fonts count="41" x14ac:knownFonts="1">
    <font>
      <sz val="10"/>
      <name val="Helv"/>
    </font>
    <font>
      <b/>
      <sz val="10"/>
      <name val="Helv"/>
    </font>
    <font>
      <sz val="10"/>
      <name val="Helv"/>
    </font>
    <font>
      <sz val="18"/>
      <name val="Helv"/>
    </font>
    <font>
      <b/>
      <sz val="16"/>
      <name val="Helv"/>
    </font>
    <font>
      <b/>
      <sz val="14"/>
      <name val="Helv"/>
    </font>
    <font>
      <sz val="6"/>
      <name val="Helv"/>
    </font>
    <font>
      <sz val="12"/>
      <name val="Helv"/>
    </font>
    <font>
      <b/>
      <sz val="12"/>
      <name val="Helv"/>
    </font>
    <font>
      <b/>
      <sz val="9"/>
      <name val="Helv"/>
    </font>
    <font>
      <b/>
      <sz val="8"/>
      <name val="Helv"/>
    </font>
    <font>
      <b/>
      <sz val="8"/>
      <name val="Arial"/>
      <family val="2"/>
    </font>
    <font>
      <b/>
      <sz val="11"/>
      <name val="Helv"/>
    </font>
    <font>
      <sz val="11"/>
      <name val="Helv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8"/>
      <name val="Helv"/>
    </font>
    <font>
      <sz val="8"/>
      <color indexed="81"/>
      <name val="Tahoma"/>
    </font>
    <font>
      <b/>
      <sz val="8"/>
      <color indexed="81"/>
      <name val="Tahoma"/>
      <family val="2"/>
    </font>
    <font>
      <sz val="10"/>
      <name val="Arial"/>
    </font>
    <font>
      <b/>
      <sz val="8"/>
      <color indexed="81"/>
      <name val="Tahoma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24"/>
      <name val="Arial"/>
      <family val="2"/>
    </font>
    <font>
      <sz val="18"/>
      <name val="Arial"/>
      <family val="2"/>
    </font>
    <font>
      <b/>
      <i/>
      <sz val="28"/>
      <name val="Arial Black"/>
      <family val="2"/>
    </font>
    <font>
      <sz val="22"/>
      <name val="Arial"/>
      <family val="2"/>
    </font>
    <font>
      <b/>
      <sz val="22"/>
      <name val="Arial"/>
      <family val="2"/>
    </font>
    <font>
      <b/>
      <i/>
      <sz val="48"/>
      <name val="Arial Black"/>
      <family val="2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FF0000"/>
      <name val="Cambria"/>
      <family val="1"/>
      <scheme val="major"/>
    </font>
    <font>
      <b/>
      <sz val="12"/>
      <color rgb="FF00B050"/>
      <name val="Cambria"/>
      <family val="1"/>
      <scheme val="maj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4" fontId="26" fillId="0" borderId="0" applyFont="0" applyFill="0" applyBorder="0" applyAlignment="0" applyProtection="0"/>
    <xf numFmtId="4" fontId="2" fillId="0" borderId="0" applyFont="0" applyFill="0" applyBorder="0" applyAlignment="0" applyProtection="0"/>
    <xf numFmtId="0" fontId="2" fillId="0" borderId="0"/>
  </cellStyleXfs>
  <cellXfs count="256">
    <xf numFmtId="0" fontId="0" fillId="0" borderId="0" xfId="0"/>
    <xf numFmtId="0" fontId="7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0" fontId="10" fillId="2" borderId="0" xfId="0" applyFont="1" applyFill="1"/>
    <xf numFmtId="0" fontId="7" fillId="2" borderId="4" xfId="0" applyFont="1" applyFill="1" applyBorder="1"/>
    <xf numFmtId="0" fontId="7" fillId="2" borderId="5" xfId="0" applyFont="1" applyFill="1" applyBorder="1"/>
    <xf numFmtId="0" fontId="0" fillId="2" borderId="7" xfId="0" applyFill="1" applyBorder="1"/>
    <xf numFmtId="0" fontId="11" fillId="2" borderId="3" xfId="0" applyFont="1" applyFill="1" applyBorder="1"/>
    <xf numFmtId="0" fontId="11" fillId="2" borderId="5" xfId="0" applyFont="1" applyFill="1" applyBorder="1"/>
    <xf numFmtId="0" fontId="13" fillId="2" borderId="0" xfId="0" applyFont="1" applyFill="1"/>
    <xf numFmtId="0" fontId="14" fillId="0" borderId="8" xfId="0" applyFont="1" applyBorder="1"/>
    <xf numFmtId="0" fontId="0" fillId="2" borderId="9" xfId="0" applyFill="1" applyBorder="1"/>
    <xf numFmtId="0" fontId="14" fillId="2" borderId="10" xfId="0" applyFont="1" applyFill="1" applyBorder="1"/>
    <xf numFmtId="0" fontId="14" fillId="2" borderId="8" xfId="0" applyFont="1" applyFill="1" applyBorder="1"/>
    <xf numFmtId="0" fontId="14" fillId="2" borderId="11" xfId="0" applyFont="1" applyFill="1" applyBorder="1"/>
    <xf numFmtId="0" fontId="15" fillId="2" borderId="12" xfId="0" applyFont="1" applyFill="1" applyBorder="1"/>
    <xf numFmtId="0" fontId="16" fillId="2" borderId="0" xfId="0" applyFont="1" applyFill="1"/>
    <xf numFmtId="0" fontId="15" fillId="2" borderId="13" xfId="0" applyFont="1" applyFill="1" applyBorder="1"/>
    <xf numFmtId="0" fontId="14" fillId="2" borderId="12" xfId="0" applyFont="1" applyFill="1" applyBorder="1"/>
    <xf numFmtId="0" fontId="14" fillId="2" borderId="14" xfId="0" applyFont="1" applyFill="1" applyBorder="1"/>
    <xf numFmtId="0" fontId="14" fillId="2" borderId="13" xfId="0" applyFont="1" applyFill="1" applyBorder="1"/>
    <xf numFmtId="0" fontId="15" fillId="2" borderId="0" xfId="0" applyFont="1" applyFill="1"/>
    <xf numFmtId="0" fontId="14" fillId="2" borderId="15" xfId="0" applyFont="1" applyFill="1" applyBorder="1"/>
    <xf numFmtId="0" fontId="14" fillId="2" borderId="16" xfId="0" applyFont="1" applyFill="1" applyBorder="1"/>
    <xf numFmtId="0" fontId="14" fillId="2" borderId="17" xfId="0" applyFont="1" applyFill="1" applyBorder="1"/>
    <xf numFmtId="0" fontId="17" fillId="2" borderId="12" xfId="0" applyFont="1" applyFill="1" applyBorder="1"/>
    <xf numFmtId="0" fontId="0" fillId="2" borderId="13" xfId="0" applyFill="1" applyBorder="1"/>
    <xf numFmtId="0" fontId="18" fillId="2" borderId="12" xfId="0" applyFont="1" applyFill="1" applyBorder="1"/>
    <xf numFmtId="0" fontId="15" fillId="2" borderId="18" xfId="0" applyFont="1" applyFill="1" applyBorder="1"/>
    <xf numFmtId="0" fontId="16" fillId="2" borderId="19" xfId="0" applyFont="1" applyFill="1" applyBorder="1"/>
    <xf numFmtId="0" fontId="15" fillId="0" borderId="20" xfId="0" applyFont="1" applyBorder="1"/>
    <xf numFmtId="0" fontId="0" fillId="2" borderId="18" xfId="0" applyFill="1" applyBorder="1"/>
    <xf numFmtId="0" fontId="0" fillId="2" borderId="19" xfId="0" applyFill="1" applyBorder="1"/>
    <xf numFmtId="0" fontId="0" fillId="2" borderId="20" xfId="0" applyFill="1" applyBorder="1"/>
    <xf numFmtId="0" fontId="15" fillId="2" borderId="21" xfId="0" applyFont="1" applyFill="1" applyBorder="1"/>
    <xf numFmtId="0" fontId="14" fillId="2" borderId="22" xfId="0" applyFont="1" applyFill="1" applyBorder="1"/>
    <xf numFmtId="0" fontId="14" fillId="2" borderId="23" xfId="0" applyFont="1" applyFill="1" applyBorder="1"/>
    <xf numFmtId="0" fontId="15" fillId="2" borderId="24" xfId="0" applyFont="1" applyFill="1" applyBorder="1"/>
    <xf numFmtId="0" fontId="14" fillId="2" borderId="25" xfId="0" applyFont="1" applyFill="1" applyBorder="1"/>
    <xf numFmtId="0" fontId="14" fillId="2" borderId="26" xfId="0" applyFont="1" applyFill="1" applyBorder="1"/>
    <xf numFmtId="0" fontId="14" fillId="2" borderId="27" xfId="0" applyFont="1" applyFill="1" applyBorder="1"/>
    <xf numFmtId="0" fontId="19" fillId="0" borderId="15" xfId="0" applyFont="1" applyBorder="1"/>
    <xf numFmtId="0" fontId="11" fillId="2" borderId="16" xfId="0" applyFont="1" applyFill="1" applyBorder="1"/>
    <xf numFmtId="0" fontId="21" fillId="0" borderId="0" xfId="0" applyFont="1"/>
    <xf numFmtId="0" fontId="19" fillId="0" borderId="28" xfId="0" applyFont="1" applyBorder="1"/>
    <xf numFmtId="0" fontId="11" fillId="2" borderId="29" xfId="0" applyFont="1" applyFill="1" applyBorder="1"/>
    <xf numFmtId="0" fontId="19" fillId="0" borderId="30" xfId="0" applyFont="1" applyBorder="1"/>
    <xf numFmtId="0" fontId="4" fillId="2" borderId="9" xfId="0" applyFont="1" applyFill="1" applyBorder="1"/>
    <xf numFmtId="0" fontId="22" fillId="2" borderId="2" xfId="0" applyFont="1" applyFill="1" applyBorder="1"/>
    <xf numFmtId="0" fontId="11" fillId="2" borderId="1" xfId="0" applyFont="1" applyFill="1" applyBorder="1"/>
    <xf numFmtId="0" fontId="20" fillId="2" borderId="2" xfId="0" applyFont="1" applyFill="1" applyBorder="1"/>
    <xf numFmtId="0" fontId="8" fillId="2" borderId="0" xfId="0" applyFont="1" applyFill="1"/>
    <xf numFmtId="0" fontId="9" fillId="2" borderId="0" xfId="0" applyFont="1" applyFill="1"/>
    <xf numFmtId="0" fontId="11" fillId="2" borderId="2" xfId="0" applyFont="1" applyFill="1" applyBorder="1"/>
    <xf numFmtId="0" fontId="1" fillId="2" borderId="0" xfId="0" applyFont="1" applyFill="1" applyAlignment="1">
      <alignment horizontal="center"/>
    </xf>
    <xf numFmtId="0" fontId="22" fillId="2" borderId="1" xfId="0" applyFont="1" applyFill="1" applyBorder="1"/>
    <xf numFmtId="0" fontId="22" fillId="2" borderId="0" xfId="0" applyFont="1" applyFill="1"/>
    <xf numFmtId="0" fontId="7" fillId="2" borderId="0" xfId="0" applyFont="1" applyFill="1"/>
    <xf numFmtId="0" fontId="1" fillId="2" borderId="0" xfId="0" applyFont="1" applyFill="1"/>
    <xf numFmtId="0" fontId="5" fillId="2" borderId="5" xfId="0" applyFont="1" applyFill="1" applyBorder="1"/>
    <xf numFmtId="0" fontId="1" fillId="2" borderId="31" xfId="0" applyFont="1" applyFill="1" applyBorder="1"/>
    <xf numFmtId="0" fontId="11" fillId="2" borderId="32" xfId="0" applyFont="1" applyFill="1" applyBorder="1"/>
    <xf numFmtId="0" fontId="6" fillId="2" borderId="33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left"/>
    </xf>
    <xf numFmtId="0" fontId="6" fillId="2" borderId="19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0" fontId="11" fillId="2" borderId="4" xfId="0" applyFont="1" applyFill="1" applyBorder="1"/>
    <xf numFmtId="0" fontId="11" fillId="2" borderId="37" xfId="0" applyFont="1" applyFill="1" applyBorder="1"/>
    <xf numFmtId="0" fontId="11" fillId="2" borderId="38" xfId="0" applyFont="1" applyFill="1" applyBorder="1"/>
    <xf numFmtId="0" fontId="11" fillId="2" borderId="39" xfId="0" applyFont="1" applyFill="1" applyBorder="1"/>
    <xf numFmtId="0" fontId="11" fillId="2" borderId="40" xfId="0" applyFont="1" applyFill="1" applyBorder="1"/>
    <xf numFmtId="0" fontId="11" fillId="2" borderId="41" xfId="0" applyFont="1" applyFill="1" applyBorder="1"/>
    <xf numFmtId="0" fontId="22" fillId="2" borderId="4" xfId="0" applyFont="1" applyFill="1" applyBorder="1"/>
    <xf numFmtId="0" fontId="20" fillId="2" borderId="5" xfId="0" applyFont="1" applyFill="1" applyBorder="1"/>
    <xf numFmtId="0" fontId="11" fillId="2" borderId="42" xfId="0" applyFont="1" applyFill="1" applyBorder="1"/>
    <xf numFmtId="0" fontId="22" fillId="2" borderId="13" xfId="0" applyFont="1" applyFill="1" applyBorder="1"/>
    <xf numFmtId="0" fontId="11" fillId="2" borderId="0" xfId="0" applyFont="1" applyFill="1"/>
    <xf numFmtId="0" fontId="20" fillId="2" borderId="4" xfId="0" applyFont="1" applyFill="1" applyBorder="1"/>
    <xf numFmtId="0" fontId="19" fillId="2" borderId="3" xfId="0" applyFont="1" applyFill="1" applyBorder="1"/>
    <xf numFmtId="0" fontId="19" fillId="2" borderId="5" xfId="0" applyFont="1" applyFill="1" applyBorder="1"/>
    <xf numFmtId="0" fontId="11" fillId="2" borderId="43" xfId="0" applyFont="1" applyFill="1" applyBorder="1"/>
    <xf numFmtId="0" fontId="0" fillId="2" borderId="31" xfId="0" applyFill="1" applyBorder="1"/>
    <xf numFmtId="0" fontId="11" fillId="2" borderId="31" xfId="0" applyFont="1" applyFill="1" applyBorder="1"/>
    <xf numFmtId="0" fontId="5" fillId="2" borderId="7" xfId="0" applyFont="1" applyFill="1" applyBorder="1" applyAlignment="1">
      <alignment horizontal="center"/>
    </xf>
    <xf numFmtId="0" fontId="11" fillId="2" borderId="18" xfId="0" applyFont="1" applyFill="1" applyBorder="1"/>
    <xf numFmtId="0" fontId="11" fillId="2" borderId="20" xfId="0" applyFont="1" applyFill="1" applyBorder="1"/>
    <xf numFmtId="0" fontId="6" fillId="2" borderId="20" xfId="0" applyFont="1" applyFill="1" applyBorder="1"/>
    <xf numFmtId="0" fontId="19" fillId="2" borderId="4" xfId="0" applyFont="1" applyFill="1" applyBorder="1"/>
    <xf numFmtId="0" fontId="14" fillId="2" borderId="31" xfId="0" applyFont="1" applyFill="1" applyBorder="1" applyAlignment="1">
      <alignment horizontal="center"/>
    </xf>
    <xf numFmtId="0" fontId="0" fillId="2" borderId="12" xfId="0" applyFill="1" applyBorder="1"/>
    <xf numFmtId="0" fontId="11" fillId="2" borderId="44" xfId="0" applyFont="1" applyFill="1" applyBorder="1"/>
    <xf numFmtId="0" fontId="11" fillId="2" borderId="45" xfId="0" applyFont="1" applyFill="1" applyBorder="1"/>
    <xf numFmtId="0" fontId="11" fillId="2" borderId="46" xfId="0" applyFont="1" applyFill="1" applyBorder="1"/>
    <xf numFmtId="0" fontId="11" fillId="3" borderId="38" xfId="0" applyFont="1" applyFill="1" applyBorder="1"/>
    <xf numFmtId="0" fontId="10" fillId="3" borderId="38" xfId="0" applyFont="1" applyFill="1" applyBorder="1"/>
    <xf numFmtId="0" fontId="2" fillId="0" borderId="0" xfId="3"/>
    <xf numFmtId="0" fontId="1" fillId="0" borderId="0" xfId="3" applyFont="1"/>
    <xf numFmtId="0" fontId="19" fillId="0" borderId="0" xfId="0" applyFont="1"/>
    <xf numFmtId="0" fontId="14" fillId="2" borderId="1" xfId="0" applyFont="1" applyFill="1" applyBorder="1"/>
    <xf numFmtId="0" fontId="14" fillId="2" borderId="2" xfId="0" applyFont="1" applyFill="1" applyBorder="1"/>
    <xf numFmtId="0" fontId="11" fillId="2" borderId="47" xfId="0" applyFont="1" applyFill="1" applyBorder="1"/>
    <xf numFmtId="0" fontId="11" fillId="2" borderId="48" xfId="0" applyFont="1" applyFill="1" applyBorder="1"/>
    <xf numFmtId="0" fontId="11" fillId="2" borderId="49" xfId="0" applyFont="1" applyFill="1" applyBorder="1"/>
    <xf numFmtId="0" fontId="10" fillId="0" borderId="50" xfId="0" applyFont="1" applyBorder="1"/>
    <xf numFmtId="0" fontId="1" fillId="0" borderId="48" xfId="0" applyFont="1" applyBorder="1"/>
    <xf numFmtId="0" fontId="1" fillId="0" borderId="51" xfId="0" applyFont="1" applyBorder="1"/>
    <xf numFmtId="0" fontId="15" fillId="2" borderId="10" xfId="0" applyFont="1" applyFill="1" applyBorder="1"/>
    <xf numFmtId="14" fontId="14" fillId="2" borderId="2" xfId="0" applyNumberFormat="1" applyFont="1" applyFill="1" applyBorder="1" applyAlignment="1">
      <alignment horizontal="left"/>
    </xf>
    <xf numFmtId="0" fontId="0" fillId="2" borderId="0" xfId="0" applyFill="1" applyAlignment="1">
      <alignment horizontal="center"/>
    </xf>
    <xf numFmtId="0" fontId="12" fillId="2" borderId="0" xfId="0" applyFont="1" applyFill="1" applyAlignment="1">
      <alignment horizontal="center"/>
    </xf>
    <xf numFmtId="0" fontId="0" fillId="2" borderId="8" xfId="0" applyFill="1" applyBorder="1" applyAlignment="1">
      <alignment horizontal="center"/>
    </xf>
    <xf numFmtId="0" fontId="19" fillId="2" borderId="18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2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4" fontId="11" fillId="2" borderId="1" xfId="2" applyFont="1" applyFill="1" applyBorder="1" applyAlignment="1">
      <alignment horizontal="left"/>
    </xf>
    <xf numFmtId="0" fontId="11" fillId="2" borderId="1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left"/>
    </xf>
    <xf numFmtId="0" fontId="14" fillId="2" borderId="3" xfId="0" applyFont="1" applyFill="1" applyBorder="1" applyAlignment="1">
      <alignment horizontal="left"/>
    </xf>
    <xf numFmtId="0" fontId="14" fillId="4" borderId="52" xfId="0" applyFont="1" applyFill="1" applyBorder="1"/>
    <xf numFmtId="0" fontId="14" fillId="4" borderId="48" xfId="0" applyFont="1" applyFill="1" applyBorder="1"/>
    <xf numFmtId="0" fontId="14" fillId="4" borderId="51" xfId="0" applyFont="1" applyFill="1" applyBorder="1"/>
    <xf numFmtId="0" fontId="23" fillId="0" borderId="0" xfId="0" applyFont="1"/>
    <xf numFmtId="0" fontId="11" fillId="5" borderId="0" xfId="0" applyFont="1" applyFill="1" applyAlignment="1">
      <alignment horizontal="center"/>
    </xf>
    <xf numFmtId="0" fontId="23" fillId="3" borderId="0" xfId="0" applyFont="1" applyFill="1"/>
    <xf numFmtId="0" fontId="0" fillId="3" borderId="0" xfId="0" applyFill="1"/>
    <xf numFmtId="0" fontId="0" fillId="3" borderId="38" xfId="0" applyFill="1" applyBorder="1"/>
    <xf numFmtId="0" fontId="0" fillId="3" borderId="37" xfId="0" applyFill="1" applyBorder="1"/>
    <xf numFmtId="0" fontId="11" fillId="3" borderId="31" xfId="0" applyFont="1" applyFill="1" applyBorder="1"/>
    <xf numFmtId="0" fontId="14" fillId="3" borderId="31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left"/>
    </xf>
    <xf numFmtId="0" fontId="11" fillId="2" borderId="0" xfId="0" applyFont="1" applyFill="1" applyAlignment="1">
      <alignment horizontal="left"/>
    </xf>
    <xf numFmtId="0" fontId="19" fillId="0" borderId="58" xfId="0" applyFont="1" applyBorder="1"/>
    <xf numFmtId="0" fontId="19" fillId="0" borderId="54" xfId="0" applyFont="1" applyBorder="1"/>
    <xf numFmtId="0" fontId="19" fillId="0" borderId="59" xfId="0" applyFont="1" applyBorder="1"/>
    <xf numFmtId="0" fontId="15" fillId="6" borderId="13" xfId="0" applyFont="1" applyFill="1" applyBorder="1"/>
    <xf numFmtId="14" fontId="15" fillId="6" borderId="13" xfId="0" applyNumberFormat="1" applyFont="1" applyFill="1" applyBorder="1" applyAlignment="1">
      <alignment horizontal="left"/>
    </xf>
    <xf numFmtId="0" fontId="15" fillId="6" borderId="13" xfId="0" quotePrefix="1" applyFont="1" applyFill="1" applyBorder="1"/>
    <xf numFmtId="0" fontId="19" fillId="3" borderId="16" xfId="0" applyFont="1" applyFill="1" applyBorder="1"/>
    <xf numFmtId="0" fontId="19" fillId="2" borderId="60" xfId="0" applyFont="1" applyFill="1" applyBorder="1"/>
    <xf numFmtId="0" fontId="19" fillId="3" borderId="1" xfId="0" applyFont="1" applyFill="1" applyBorder="1"/>
    <xf numFmtId="0" fontId="19" fillId="2" borderId="61" xfId="0" applyFont="1" applyFill="1" applyBorder="1"/>
    <xf numFmtId="0" fontId="19" fillId="3" borderId="62" xfId="0" applyFont="1" applyFill="1" applyBorder="1"/>
    <xf numFmtId="0" fontId="19" fillId="2" borderId="63" xfId="0" applyFont="1" applyFill="1" applyBorder="1"/>
    <xf numFmtId="0" fontId="19" fillId="6" borderId="64" xfId="0" applyFont="1" applyFill="1" applyBorder="1"/>
    <xf numFmtId="0" fontId="19" fillId="2" borderId="65" xfId="0" applyFont="1" applyFill="1" applyBorder="1"/>
    <xf numFmtId="0" fontId="19" fillId="6" borderId="2" xfId="0" applyFont="1" applyFill="1" applyBorder="1"/>
    <xf numFmtId="0" fontId="19" fillId="0" borderId="61" xfId="0" applyFont="1" applyBorder="1"/>
    <xf numFmtId="0" fontId="19" fillId="6" borderId="66" xfId="0" applyFont="1" applyFill="1" applyBorder="1"/>
    <xf numFmtId="0" fontId="19" fillId="2" borderId="33" xfId="0" applyFont="1" applyFill="1" applyBorder="1"/>
    <xf numFmtId="0" fontId="19" fillId="3" borderId="67" xfId="0" applyFont="1" applyFill="1" applyBorder="1"/>
    <xf numFmtId="0" fontId="11" fillId="7" borderId="7" xfId="0" applyFont="1" applyFill="1" applyBorder="1" applyAlignment="1">
      <alignment horizontal="center" vertical="center"/>
    </xf>
    <xf numFmtId="0" fontId="11" fillId="7" borderId="3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35" xfId="0" applyFont="1" applyFill="1" applyBorder="1" applyAlignment="1">
      <alignment horizontal="center" vertical="center"/>
    </xf>
    <xf numFmtId="0" fontId="11" fillId="2" borderId="3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7" borderId="6" xfId="0" applyFont="1" applyFill="1" applyBorder="1" applyAlignment="1">
      <alignment horizontal="center" vertical="center"/>
    </xf>
    <xf numFmtId="0" fontId="11" fillId="7" borderId="36" xfId="0" applyFont="1" applyFill="1" applyBorder="1" applyAlignment="1">
      <alignment horizontal="center" vertical="center"/>
    </xf>
    <xf numFmtId="0" fontId="11" fillId="7" borderId="6" xfId="0" applyFont="1" applyFill="1" applyBorder="1" applyAlignment="1">
      <alignment horizontal="center"/>
    </xf>
    <xf numFmtId="0" fontId="11" fillId="7" borderId="35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35" xfId="0" applyFont="1" applyFill="1" applyBorder="1" applyAlignment="1">
      <alignment horizontal="center"/>
    </xf>
    <xf numFmtId="0" fontId="11" fillId="2" borderId="36" xfId="0" applyFont="1" applyFill="1" applyBorder="1" applyAlignment="1">
      <alignment horizontal="center"/>
    </xf>
    <xf numFmtId="0" fontId="11" fillId="6" borderId="6" xfId="0" applyFont="1" applyFill="1" applyBorder="1" applyAlignment="1">
      <alignment horizontal="center"/>
    </xf>
    <xf numFmtId="0" fontId="11" fillId="6" borderId="35" xfId="0" applyFont="1" applyFill="1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3" borderId="53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11" fillId="3" borderId="54" xfId="0" applyFont="1" applyFill="1" applyBorder="1" applyAlignment="1">
      <alignment horizontal="center" vertical="center"/>
    </xf>
    <xf numFmtId="0" fontId="11" fillId="3" borderId="55" xfId="0" applyFont="1" applyFill="1" applyBorder="1" applyAlignment="1">
      <alignment horizontal="center" vertical="center"/>
    </xf>
    <xf numFmtId="0" fontId="11" fillId="3" borderId="56" xfId="0" applyFont="1" applyFill="1" applyBorder="1" applyAlignment="1">
      <alignment horizontal="center" vertical="center"/>
    </xf>
    <xf numFmtId="0" fontId="11" fillId="3" borderId="57" xfId="0" applyFont="1" applyFill="1" applyBorder="1" applyAlignment="1">
      <alignment horizontal="center" vertical="center"/>
    </xf>
    <xf numFmtId="0" fontId="29" fillId="0" borderId="19" xfId="0" quotePrefix="1" applyFont="1" applyBorder="1" applyAlignment="1">
      <alignment horizontal="left"/>
    </xf>
    <xf numFmtId="0" fontId="19" fillId="0" borderId="19" xfId="0" applyFont="1" applyBorder="1"/>
    <xf numFmtId="0" fontId="19" fillId="0" borderId="37" xfId="0" applyFont="1" applyBorder="1"/>
    <xf numFmtId="0" fontId="19" fillId="0" borderId="29" xfId="0" applyFont="1" applyBorder="1"/>
    <xf numFmtId="0" fontId="19" fillId="0" borderId="14" xfId="0" applyFont="1" applyBorder="1"/>
    <xf numFmtId="0" fontId="19" fillId="0" borderId="37" xfId="0" applyFont="1" applyBorder="1" applyAlignment="1">
      <alignment horizontal="right"/>
    </xf>
    <xf numFmtId="0" fontId="19" fillId="8" borderId="29" xfId="0" applyFont="1" applyFill="1" applyBorder="1"/>
    <xf numFmtId="0" fontId="19" fillId="0" borderId="0" xfId="0" applyFont="1" applyAlignment="1">
      <alignment horizontal="left"/>
    </xf>
    <xf numFmtId="14" fontId="19" fillId="8" borderId="0" xfId="0" applyNumberFormat="1" applyFont="1" applyFill="1" applyAlignment="1">
      <alignment horizontal="left"/>
    </xf>
    <xf numFmtId="0" fontId="30" fillId="0" borderId="0" xfId="3" applyFont="1" applyAlignment="1">
      <alignment horizontal="center"/>
    </xf>
    <xf numFmtId="0" fontId="31" fillId="0" borderId="0" xfId="3" applyFont="1" applyAlignment="1">
      <alignment horizontal="center"/>
    </xf>
    <xf numFmtId="0" fontId="32" fillId="0" borderId="0" xfId="3" applyFont="1" applyAlignment="1">
      <alignment horizontal="center"/>
    </xf>
    <xf numFmtId="0" fontId="2" fillId="0" borderId="0" xfId="3" applyAlignment="1">
      <alignment horizontal="center"/>
    </xf>
    <xf numFmtId="0" fontId="33" fillId="0" borderId="0" xfId="3" applyFont="1" applyAlignment="1">
      <alignment horizontal="right"/>
    </xf>
    <xf numFmtId="0" fontId="34" fillId="0" borderId="0" xfId="3" applyFont="1" applyAlignment="1">
      <alignment horizontal="center"/>
    </xf>
    <xf numFmtId="0" fontId="35" fillId="0" borderId="0" xfId="3" applyFont="1" applyAlignment="1">
      <alignment horizontal="center"/>
    </xf>
    <xf numFmtId="14" fontId="1" fillId="0" borderId="0" xfId="3" applyNumberFormat="1" applyFont="1"/>
    <xf numFmtId="14" fontId="1" fillId="0" borderId="0" xfId="3" applyNumberFormat="1" applyFont="1" applyAlignment="1">
      <alignment horizontal="left"/>
    </xf>
    <xf numFmtId="0" fontId="23" fillId="9" borderId="0" xfId="0" applyFont="1" applyFill="1"/>
    <xf numFmtId="0" fontId="14" fillId="10" borderId="0" xfId="0" applyFont="1" applyFill="1"/>
    <xf numFmtId="0" fontId="11" fillId="9" borderId="0" xfId="0" applyFont="1" applyFill="1"/>
    <xf numFmtId="0" fontId="11" fillId="9" borderId="0" xfId="0" applyFont="1" applyFill="1" applyAlignment="1">
      <alignment horizontal="center" vertical="center"/>
    </xf>
    <xf numFmtId="0" fontId="0" fillId="9" borderId="0" xfId="0" applyFill="1"/>
    <xf numFmtId="49" fontId="28" fillId="0" borderId="0" xfId="0" applyNumberFormat="1" applyFont="1"/>
    <xf numFmtId="49" fontId="28" fillId="0" borderId="53" xfId="0" applyNumberFormat="1" applyFont="1" applyBorder="1"/>
    <xf numFmtId="0" fontId="28" fillId="0" borderId="68" xfId="0" applyFont="1" applyBorder="1"/>
    <xf numFmtId="0" fontId="37" fillId="0" borderId="68" xfId="0" applyFont="1" applyBorder="1"/>
    <xf numFmtId="0" fontId="37" fillId="0" borderId="69" xfId="0" applyFont="1" applyBorder="1"/>
    <xf numFmtId="0" fontId="0" fillId="0" borderId="7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73" xfId="0" applyBorder="1" applyAlignment="1">
      <alignment horizontal="center"/>
    </xf>
    <xf numFmtId="0" fontId="28" fillId="0" borderId="18" xfId="0" applyFont="1" applyBorder="1" applyAlignment="1">
      <alignment vertical="center"/>
    </xf>
    <xf numFmtId="0" fontId="28" fillId="0" borderId="74" xfId="0" applyFont="1" applyBorder="1"/>
    <xf numFmtId="0" fontId="11" fillId="9" borderId="0" xfId="0" applyFont="1" applyFill="1" applyAlignment="1">
      <alignment horizontal="center"/>
    </xf>
    <xf numFmtId="0" fontId="11" fillId="9" borderId="0" xfId="0" applyFont="1" applyFill="1" applyAlignment="1">
      <alignment horizontal="left"/>
    </xf>
    <xf numFmtId="0" fontId="11" fillId="9" borderId="1" xfId="0" applyFont="1" applyFill="1" applyBorder="1"/>
    <xf numFmtId="0" fontId="11" fillId="9" borderId="45" xfId="0" applyFont="1" applyFill="1" applyBorder="1"/>
    <xf numFmtId="0" fontId="39" fillId="0" borderId="0" xfId="0" applyFont="1"/>
    <xf numFmtId="0" fontId="40" fillId="0" borderId="0" xfId="0" applyFont="1"/>
    <xf numFmtId="0" fontId="5" fillId="2" borderId="0" xfId="0" applyFont="1" applyFill="1" applyAlignment="1">
      <alignment horizontal="center"/>
    </xf>
    <xf numFmtId="0" fontId="0" fillId="0" borderId="22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71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73" xfId="0" applyBorder="1" applyAlignment="1">
      <alignment horizontal="center"/>
    </xf>
    <xf numFmtId="49" fontId="38" fillId="0" borderId="21" xfId="0" applyNumberFormat="1" applyFont="1" applyBorder="1" applyAlignment="1">
      <alignment horizontal="center" vertical="center"/>
    </xf>
    <xf numFmtId="49" fontId="38" fillId="0" borderId="42" xfId="0" applyNumberFormat="1" applyFont="1" applyBorder="1" applyAlignment="1">
      <alignment horizontal="center" vertical="center"/>
    </xf>
    <xf numFmtId="49" fontId="38" fillId="0" borderId="44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7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33" xfId="0" applyBorder="1" applyAlignment="1">
      <alignment horizontal="center"/>
    </xf>
    <xf numFmtId="49" fontId="36" fillId="0" borderId="19" xfId="0" applyNumberFormat="1" applyFont="1" applyBorder="1" applyAlignment="1">
      <alignment horizontal="center" vertical="center"/>
    </xf>
    <xf numFmtId="0" fontId="28" fillId="0" borderId="3" xfId="0" applyFont="1" applyBorder="1" applyAlignment="1">
      <alignment horizontal="left" vertical="center"/>
    </xf>
    <xf numFmtId="0" fontId="28" fillId="0" borderId="4" xfId="0" applyFont="1" applyBorder="1" applyAlignment="1">
      <alignment horizontal="left" vertical="center"/>
    </xf>
    <xf numFmtId="0" fontId="28" fillId="0" borderId="5" xfId="0" applyFont="1" applyBorder="1" applyAlignment="1">
      <alignment horizontal="left" vertical="center"/>
    </xf>
    <xf numFmtId="0" fontId="19" fillId="8" borderId="0" xfId="0" applyFont="1" applyFill="1" applyAlignment="1">
      <alignment horizontal="left"/>
    </xf>
  </cellXfs>
  <cellStyles count="4">
    <cellStyle name="Euro" xfId="1" xr:uid="{1FFE8213-F53E-4272-B715-F606E709ABB2}"/>
    <cellStyle name="Komma" xfId="2" builtinId="3"/>
    <cellStyle name="Standard" xfId="0" builtinId="0"/>
    <cellStyle name="Standard_-38kg" xfId="3" xr:uid="{58433BE8-83A2-45E7-86CC-DA21CE3240F7}"/>
  </cellStyles>
  <dxfs count="42">
    <dxf>
      <fill>
        <patternFill>
          <bgColor indexed="13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1"/>
        </patternFill>
      </fill>
    </dxf>
    <dxf>
      <fill>
        <patternFill>
          <bgColor indexed="13"/>
        </patternFill>
      </fill>
    </dxf>
    <dxf>
      <fill>
        <patternFill>
          <bgColor indexed="11"/>
        </patternFill>
      </fill>
    </dxf>
    <dxf>
      <fill>
        <patternFill>
          <bgColor indexed="13"/>
        </patternFill>
      </fill>
    </dxf>
    <dxf>
      <fill>
        <patternFill>
          <bgColor indexed="11"/>
        </patternFill>
      </fill>
    </dxf>
    <dxf>
      <fill>
        <patternFill>
          <bgColor indexed="13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3"/>
        </patternFill>
      </fill>
    </dxf>
    <dxf>
      <fill>
        <patternFill>
          <bgColor indexed="11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1"/>
        </patternFill>
      </fill>
    </dxf>
    <dxf>
      <fill>
        <patternFill>
          <bgColor indexed="13"/>
        </patternFill>
      </fill>
    </dxf>
    <dxf>
      <fill>
        <patternFill>
          <bgColor indexed="11"/>
        </patternFill>
      </fill>
    </dxf>
    <dxf>
      <fill>
        <patternFill>
          <bgColor indexed="13"/>
        </patternFill>
      </fill>
    </dxf>
    <dxf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3"/>
        </patternFill>
      </fill>
    </dxf>
    <dxf>
      <fill>
        <patternFill>
          <bgColor indexed="11"/>
        </patternFill>
      </fill>
    </dxf>
    <dxf>
      <fill>
        <patternFill>
          <bgColor indexed="13"/>
        </patternFill>
      </fill>
    </dxf>
    <dxf>
      <fill>
        <patternFill>
          <bgColor indexed="11"/>
        </patternFill>
      </fill>
    </dxf>
    <dxf>
      <fill>
        <patternFill>
          <bgColor indexed="13"/>
        </patternFill>
      </fill>
    </dxf>
    <dxf>
      <fill>
        <patternFill>
          <bgColor indexed="11"/>
        </patternFill>
      </fill>
    </dxf>
    <dxf>
      <fill>
        <patternFill>
          <bgColor indexed="13"/>
        </patternFill>
      </fill>
    </dxf>
    <dxf>
      <fill>
        <patternFill>
          <bgColor indexed="11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1"/>
        </patternFill>
      </fill>
    </dxf>
    <dxf>
      <fill>
        <patternFill>
          <bgColor indexed="13"/>
        </patternFill>
      </fill>
    </dxf>
    <dxf>
      <fill>
        <patternFill>
          <bgColor indexed="11"/>
        </patternFill>
      </fill>
    </dxf>
    <dxf>
      <fill>
        <patternFill>
          <bgColor indexed="13"/>
        </patternFill>
      </fill>
    </dxf>
    <dxf>
      <fill>
        <patternFill>
          <bgColor indexed="11"/>
        </patternFill>
      </fill>
    </dxf>
    <dxf>
      <fill>
        <patternFill>
          <bgColor indexed="13"/>
        </patternFill>
      </fill>
    </dxf>
    <dxf>
      <fill>
        <patternFill>
          <bgColor indexed="11"/>
        </patternFill>
      </fill>
    </dxf>
    <dxf>
      <fill>
        <patternFill>
          <bgColor indexed="13"/>
        </patternFill>
      </fill>
    </dxf>
    <dxf>
      <fill>
        <patternFill>
          <bgColor indexed="1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2109" name="Oval 2">
          <a:extLst>
            <a:ext uri="{FF2B5EF4-FFF2-40B4-BE49-F238E27FC236}">
              <a16:creationId xmlns:a16="http://schemas.microsoft.com/office/drawing/2014/main" id="{342B45C7-E975-7232-EE5D-F5056441DE6C}"/>
            </a:ext>
          </a:extLst>
        </xdr:cNvPr>
        <xdr:cNvSpPr>
          <a:spLocks noChangeArrowheads="1"/>
        </xdr:cNvSpPr>
      </xdr:nvSpPr>
      <xdr:spPr bwMode="auto">
        <a:xfrm>
          <a:off x="10182225" y="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2110" name="Rectangle 3">
          <a:extLst>
            <a:ext uri="{FF2B5EF4-FFF2-40B4-BE49-F238E27FC236}">
              <a16:creationId xmlns:a16="http://schemas.microsoft.com/office/drawing/2014/main" id="{B8354A07-D860-7542-6209-DFE884C47EB2}"/>
            </a:ext>
          </a:extLst>
        </xdr:cNvPr>
        <xdr:cNvSpPr>
          <a:spLocks noChangeArrowheads="1"/>
        </xdr:cNvSpPr>
      </xdr:nvSpPr>
      <xdr:spPr bwMode="auto">
        <a:xfrm>
          <a:off x="101822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3247" name="Oval 1">
          <a:extLst>
            <a:ext uri="{FF2B5EF4-FFF2-40B4-BE49-F238E27FC236}">
              <a16:creationId xmlns:a16="http://schemas.microsoft.com/office/drawing/2014/main" id="{E644EDCE-2382-6B58-D49F-264D054433B8}"/>
            </a:ext>
          </a:extLst>
        </xdr:cNvPr>
        <xdr:cNvSpPr>
          <a:spLocks noChangeArrowheads="1"/>
        </xdr:cNvSpPr>
      </xdr:nvSpPr>
      <xdr:spPr bwMode="auto">
        <a:xfrm>
          <a:off x="11391900" y="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3248" name="Rectangle 2">
          <a:extLst>
            <a:ext uri="{FF2B5EF4-FFF2-40B4-BE49-F238E27FC236}">
              <a16:creationId xmlns:a16="http://schemas.microsoft.com/office/drawing/2014/main" id="{644459A7-553B-9067-CAC2-BA335B5B3244}"/>
            </a:ext>
          </a:extLst>
        </xdr:cNvPr>
        <xdr:cNvSpPr>
          <a:spLocks noChangeArrowheads="1"/>
        </xdr:cNvSpPr>
      </xdr:nvSpPr>
      <xdr:spPr bwMode="auto">
        <a:xfrm>
          <a:off x="113919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1</xdr:row>
      <xdr:rowOff>0</xdr:rowOff>
    </xdr:from>
    <xdr:to>
      <xdr:col>7</xdr:col>
      <xdr:colOff>0</xdr:colOff>
      <xdr:row>1</xdr:row>
      <xdr:rowOff>0</xdr:rowOff>
    </xdr:to>
    <xdr:sp macro="" textlink="">
      <xdr:nvSpPr>
        <xdr:cNvPr id="3249" name="Oval 3">
          <a:extLst>
            <a:ext uri="{FF2B5EF4-FFF2-40B4-BE49-F238E27FC236}">
              <a16:creationId xmlns:a16="http://schemas.microsoft.com/office/drawing/2014/main" id="{B9F6C484-EE7A-67F5-ACBD-8D18CCC53F15}"/>
            </a:ext>
          </a:extLst>
        </xdr:cNvPr>
        <xdr:cNvSpPr>
          <a:spLocks noChangeArrowheads="1"/>
        </xdr:cNvSpPr>
      </xdr:nvSpPr>
      <xdr:spPr bwMode="auto">
        <a:xfrm>
          <a:off x="7772400" y="1905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</xdr:row>
      <xdr:rowOff>0</xdr:rowOff>
    </xdr:from>
    <xdr:to>
      <xdr:col>7</xdr:col>
      <xdr:colOff>0</xdr:colOff>
      <xdr:row>1</xdr:row>
      <xdr:rowOff>0</xdr:rowOff>
    </xdr:to>
    <xdr:sp macro="" textlink="">
      <xdr:nvSpPr>
        <xdr:cNvPr id="3250" name="Rectangle 4">
          <a:extLst>
            <a:ext uri="{FF2B5EF4-FFF2-40B4-BE49-F238E27FC236}">
              <a16:creationId xmlns:a16="http://schemas.microsoft.com/office/drawing/2014/main" id="{C47BB966-EC3D-3836-17C0-7BDBC9FBC438}"/>
            </a:ext>
          </a:extLst>
        </xdr:cNvPr>
        <xdr:cNvSpPr>
          <a:spLocks noChangeArrowheads="1"/>
        </xdr:cNvSpPr>
      </xdr:nvSpPr>
      <xdr:spPr bwMode="auto">
        <a:xfrm>
          <a:off x="7772400" y="190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1</xdr:row>
      <xdr:rowOff>0</xdr:rowOff>
    </xdr:from>
    <xdr:to>
      <xdr:col>7</xdr:col>
      <xdr:colOff>0</xdr:colOff>
      <xdr:row>1</xdr:row>
      <xdr:rowOff>0</xdr:rowOff>
    </xdr:to>
    <xdr:sp macro="" textlink="">
      <xdr:nvSpPr>
        <xdr:cNvPr id="3251" name="Oval 5">
          <a:extLst>
            <a:ext uri="{FF2B5EF4-FFF2-40B4-BE49-F238E27FC236}">
              <a16:creationId xmlns:a16="http://schemas.microsoft.com/office/drawing/2014/main" id="{F7EDA304-6163-12E7-64E4-0E3C26EDCEFA}"/>
            </a:ext>
          </a:extLst>
        </xdr:cNvPr>
        <xdr:cNvSpPr>
          <a:spLocks noChangeArrowheads="1"/>
        </xdr:cNvSpPr>
      </xdr:nvSpPr>
      <xdr:spPr bwMode="auto">
        <a:xfrm>
          <a:off x="7772400" y="1905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</xdr:row>
      <xdr:rowOff>0</xdr:rowOff>
    </xdr:from>
    <xdr:to>
      <xdr:col>7</xdr:col>
      <xdr:colOff>0</xdr:colOff>
      <xdr:row>1</xdr:row>
      <xdr:rowOff>0</xdr:rowOff>
    </xdr:to>
    <xdr:sp macro="" textlink="">
      <xdr:nvSpPr>
        <xdr:cNvPr id="3252" name="Rectangle 6">
          <a:extLst>
            <a:ext uri="{FF2B5EF4-FFF2-40B4-BE49-F238E27FC236}">
              <a16:creationId xmlns:a16="http://schemas.microsoft.com/office/drawing/2014/main" id="{73A78458-AB43-FA79-F124-FB8908FE6135}"/>
            </a:ext>
          </a:extLst>
        </xdr:cNvPr>
        <xdr:cNvSpPr>
          <a:spLocks noChangeArrowheads="1"/>
        </xdr:cNvSpPr>
      </xdr:nvSpPr>
      <xdr:spPr bwMode="auto">
        <a:xfrm>
          <a:off x="7772400" y="1905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Judo\BJV\Ligen\Badenliga.xlsx" TargetMode="External"/><Relationship Id="rId1" Type="http://schemas.openxmlformats.org/officeDocument/2006/relationships/externalLinkPath" Target="file:///F:\Judo\BJV\Ligen\Badenlig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rgebnis"/>
      <sheetName val="Platz1a"/>
      <sheetName val="Platz2a"/>
      <sheetName val="Platz3aa"/>
      <sheetName val="Platz3ba"/>
      <sheetName val="Platz5aa"/>
      <sheetName val="Platz5ba"/>
      <sheetName val="Platz7aa"/>
      <sheetName val="Platz7ba"/>
      <sheetName val="Tabelle1"/>
    </sheetNames>
    <sheetDataSet>
      <sheetData sheetId="0">
        <row r="1">
          <cell r="B1" t="str">
            <v>Badenliga Männer</v>
          </cell>
          <cell r="D1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81EB5-97E2-4EDA-B9B4-F7FF72B9FF82}">
  <dimension ref="A1:G24"/>
  <sheetViews>
    <sheetView zoomScale="115" zoomScaleNormal="115" workbookViewId="0">
      <selection activeCell="D16" sqref="D16"/>
    </sheetView>
  </sheetViews>
  <sheetFormatPr baseColWidth="10" defaultRowHeight="12.75" x14ac:dyDescent="0.2"/>
  <cols>
    <col min="1" max="1" width="6" customWidth="1"/>
    <col min="2" max="2" width="9" customWidth="1"/>
    <col min="3" max="3" width="29.28515625" customWidth="1"/>
    <col min="4" max="4" width="28.28515625" customWidth="1"/>
    <col min="5" max="5" width="5.7109375" customWidth="1"/>
    <col min="6" max="6" width="5.85546875" customWidth="1"/>
  </cols>
  <sheetData>
    <row r="1" spans="1:7" x14ac:dyDescent="0.2">
      <c r="A1" s="18" t="s">
        <v>27</v>
      </c>
      <c r="B1" s="19"/>
      <c r="C1" s="117" t="s">
        <v>64</v>
      </c>
      <c r="D1" s="21"/>
      <c r="E1" s="22" t="s">
        <v>28</v>
      </c>
      <c r="F1" s="20"/>
    </row>
    <row r="2" spans="1:7" ht="13.5" customHeight="1" x14ac:dyDescent="0.2">
      <c r="A2" s="23" t="s">
        <v>29</v>
      </c>
      <c r="B2" s="24"/>
      <c r="C2" s="148" t="s">
        <v>88</v>
      </c>
      <c r="D2" s="26"/>
      <c r="E2" s="27" t="s">
        <v>28</v>
      </c>
      <c r="F2" s="28"/>
    </row>
    <row r="3" spans="1:7" ht="13.5" customHeight="1" x14ac:dyDescent="0.2">
      <c r="A3" s="23" t="s">
        <v>30</v>
      </c>
      <c r="B3" s="29"/>
      <c r="C3" s="25" t="s">
        <v>63</v>
      </c>
      <c r="D3" s="30"/>
      <c r="E3" s="31" t="s">
        <v>28</v>
      </c>
      <c r="F3" s="32"/>
    </row>
    <row r="4" spans="1:7" ht="13.5" customHeight="1" thickBot="1" x14ac:dyDescent="0.3">
      <c r="A4" s="23" t="s">
        <v>31</v>
      </c>
      <c r="B4" s="29"/>
      <c r="C4" s="149">
        <v>46319</v>
      </c>
      <c r="D4" s="33"/>
      <c r="E4" s="10"/>
      <c r="F4" s="34"/>
    </row>
    <row r="5" spans="1:7" ht="13.5" customHeight="1" thickBot="1" x14ac:dyDescent="0.3">
      <c r="A5" s="23" t="s">
        <v>32</v>
      </c>
      <c r="B5" s="24"/>
      <c r="C5" s="150" t="s">
        <v>66</v>
      </c>
      <c r="D5" s="35" t="s">
        <v>33</v>
      </c>
      <c r="E5" s="10"/>
      <c r="F5" s="142" t="s">
        <v>67</v>
      </c>
    </row>
    <row r="6" spans="1:7" ht="13.5" customHeight="1" thickBot="1" x14ac:dyDescent="0.25">
      <c r="A6" s="36" t="s">
        <v>34</v>
      </c>
      <c r="B6" s="37"/>
      <c r="C6" s="38" t="s">
        <v>65</v>
      </c>
      <c r="D6" s="39"/>
      <c r="E6" s="40"/>
      <c r="F6" s="41"/>
    </row>
    <row r="7" spans="1:7" x14ac:dyDescent="0.2">
      <c r="A7" s="42" t="s">
        <v>35</v>
      </c>
      <c r="B7" s="43" t="s">
        <v>36</v>
      </c>
      <c r="C7" s="22"/>
      <c r="D7" s="22" t="s">
        <v>37</v>
      </c>
      <c r="E7" s="44" t="s">
        <v>38</v>
      </c>
      <c r="F7" s="44" t="s">
        <v>39</v>
      </c>
    </row>
    <row r="8" spans="1:7" ht="13.5" thickBot="1" x14ac:dyDescent="0.25">
      <c r="A8" s="45" t="s">
        <v>40</v>
      </c>
      <c r="B8" s="46"/>
      <c r="C8" s="47"/>
      <c r="D8" s="46"/>
      <c r="E8" s="48" t="s">
        <v>41</v>
      </c>
      <c r="F8" s="48"/>
    </row>
    <row r="9" spans="1:7" s="51" customFormat="1" ht="24.6" customHeight="1" thickTop="1" x14ac:dyDescent="0.25">
      <c r="A9" s="49" t="s">
        <v>42</v>
      </c>
      <c r="B9" s="151"/>
      <c r="C9" s="152"/>
      <c r="D9" s="151" t="s">
        <v>90</v>
      </c>
      <c r="E9" s="111"/>
      <c r="F9" s="111"/>
    </row>
    <row r="10" spans="1:7" s="51" customFormat="1" ht="24.6" customHeight="1" x14ac:dyDescent="0.25">
      <c r="A10" s="52" t="s">
        <v>43</v>
      </c>
      <c r="B10" s="151"/>
      <c r="C10" s="154"/>
      <c r="D10" s="151" t="s">
        <v>91</v>
      </c>
      <c r="E10" s="112"/>
      <c r="F10" s="112"/>
    </row>
    <row r="11" spans="1:7" s="51" customFormat="1" ht="24.6" customHeight="1" x14ac:dyDescent="0.25">
      <c r="A11" s="52" t="s">
        <v>44</v>
      </c>
      <c r="B11" s="151"/>
      <c r="C11" s="152"/>
      <c r="D11" s="153" t="s">
        <v>92</v>
      </c>
      <c r="E11" s="112"/>
      <c r="F11" s="112"/>
    </row>
    <row r="12" spans="1:7" s="51" customFormat="1" ht="24.6" customHeight="1" thickBot="1" x14ac:dyDescent="0.3">
      <c r="A12" s="54" t="s">
        <v>45</v>
      </c>
      <c r="B12" s="155"/>
      <c r="C12" s="156"/>
      <c r="D12" s="155" t="s">
        <v>93</v>
      </c>
      <c r="E12" s="113"/>
      <c r="F12" s="113"/>
    </row>
    <row r="13" spans="1:7" s="51" customFormat="1" ht="24.6" customHeight="1" thickTop="1" x14ac:dyDescent="0.25">
      <c r="A13" s="49" t="s">
        <v>46</v>
      </c>
      <c r="B13" s="157"/>
      <c r="C13" s="158"/>
      <c r="D13" s="153" t="s">
        <v>94</v>
      </c>
      <c r="E13" s="114"/>
      <c r="F13" s="114"/>
      <c r="G13"/>
    </row>
    <row r="14" spans="1:7" s="51" customFormat="1" ht="24.6" customHeight="1" x14ac:dyDescent="0.25">
      <c r="A14" s="146" t="s">
        <v>47</v>
      </c>
      <c r="B14" s="159"/>
      <c r="C14" s="160"/>
      <c r="D14" s="153" t="s">
        <v>95</v>
      </c>
      <c r="E14" s="115"/>
      <c r="F14" s="115"/>
      <c r="G14"/>
    </row>
    <row r="15" spans="1:7" s="51" customFormat="1" ht="24.6" customHeight="1" x14ac:dyDescent="0.25">
      <c r="A15" s="147" t="s">
        <v>48</v>
      </c>
      <c r="B15" s="159"/>
      <c r="C15" s="160"/>
      <c r="D15" s="153" t="s">
        <v>96</v>
      </c>
      <c r="E15" s="115"/>
      <c r="F15" s="115"/>
      <c r="G15"/>
    </row>
    <row r="16" spans="1:7" s="51" customFormat="1" ht="24.6" customHeight="1" thickBot="1" x14ac:dyDescent="0.3">
      <c r="A16" s="145" t="s">
        <v>49</v>
      </c>
      <c r="B16" s="161"/>
      <c r="C16" s="162"/>
      <c r="D16" s="163"/>
      <c r="E16" s="116"/>
      <c r="F16" s="116"/>
      <c r="G16"/>
    </row>
    <row r="17" spans="1:7" s="51" customFormat="1" ht="24.6" customHeight="1" x14ac:dyDescent="0.25">
      <c r="A17"/>
      <c r="B17"/>
      <c r="C17"/>
      <c r="D17"/>
      <c r="E17"/>
      <c r="F17"/>
      <c r="G17"/>
    </row>
    <row r="18" spans="1:7" s="51" customFormat="1" ht="24.6" customHeight="1" x14ac:dyDescent="0.25">
      <c r="A18"/>
      <c r="B18"/>
      <c r="C18"/>
      <c r="D18"/>
      <c r="E18"/>
      <c r="F18"/>
      <c r="G18"/>
    </row>
    <row r="19" spans="1:7" s="51" customFormat="1" ht="24.6" customHeight="1" x14ac:dyDescent="0.25">
      <c r="A19"/>
      <c r="B19"/>
      <c r="C19"/>
      <c r="D19"/>
      <c r="E19"/>
      <c r="F19"/>
      <c r="G19"/>
    </row>
    <row r="20" spans="1:7" s="51" customFormat="1" ht="24.6" customHeight="1" x14ac:dyDescent="0.25">
      <c r="A20"/>
      <c r="B20"/>
      <c r="C20"/>
      <c r="D20"/>
      <c r="E20"/>
      <c r="F20"/>
      <c r="G20"/>
    </row>
    <row r="21" spans="1:7" s="51" customFormat="1" ht="24.6" customHeight="1" x14ac:dyDescent="0.25">
      <c r="A21"/>
      <c r="B21"/>
      <c r="C21"/>
      <c r="D21"/>
      <c r="E21"/>
      <c r="F21"/>
      <c r="G21"/>
    </row>
    <row r="22" spans="1:7" s="51" customFormat="1" ht="24.6" customHeight="1" x14ac:dyDescent="0.25">
      <c r="A22"/>
      <c r="B22"/>
      <c r="C22"/>
      <c r="D22"/>
      <c r="E22"/>
      <c r="F22"/>
      <c r="G22"/>
    </row>
    <row r="23" spans="1:7" s="51" customFormat="1" ht="24.6" customHeight="1" x14ac:dyDescent="0.25">
      <c r="A23"/>
      <c r="B23"/>
      <c r="C23"/>
      <c r="D23"/>
      <c r="E23"/>
      <c r="F23"/>
      <c r="G23"/>
    </row>
    <row r="24" spans="1:7" s="51" customFormat="1" ht="24.6" customHeight="1" x14ac:dyDescent="0.25">
      <c r="A24"/>
      <c r="B24"/>
      <c r="C24"/>
      <c r="D24"/>
      <c r="E24"/>
      <c r="F24"/>
      <c r="G24"/>
    </row>
  </sheetData>
  <phoneticPr fontId="0" type="noConversion"/>
  <pageMargins left="0.78740157480314965" right="0.78740157480314965" top="0.39370078740157483" bottom="0.39370078740157483" header="0.4921259845" footer="0.4921259845"/>
  <pageSetup paperSize="9" orientation="portrait" horizontalDpi="300" verticalDpi="4294967292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A0521-F577-4B1C-85EA-C5F1BD520BE6}">
  <sheetPr>
    <pageSetUpPr fitToPage="1"/>
  </sheetPr>
  <dimension ref="A1:Y63"/>
  <sheetViews>
    <sheetView tabSelected="1" zoomScale="130" zoomScaleNormal="130" workbookViewId="0">
      <selection activeCell="B2" sqref="B2:E2"/>
    </sheetView>
  </sheetViews>
  <sheetFormatPr baseColWidth="10" defaultRowHeight="15.75" x14ac:dyDescent="0.25"/>
  <cols>
    <col min="1" max="1" width="2.140625" style="135" customWidth="1"/>
    <col min="2" max="2" width="6.28515625" style="127" customWidth="1"/>
    <col min="3" max="3" width="8.7109375" customWidth="1"/>
    <col min="4" max="4" width="12.5703125" customWidth="1"/>
    <col min="5" max="5" width="17" customWidth="1"/>
    <col min="6" max="18" width="2.7109375" customWidth="1"/>
    <col min="19" max="19" width="3" customWidth="1"/>
    <col min="20" max="20" width="3.140625" customWidth="1"/>
    <col min="21" max="21" width="4.85546875" customWidth="1"/>
    <col min="22" max="22" width="4.28515625" customWidth="1"/>
    <col min="23" max="23" width="3.7109375" hidden="1" customWidth="1"/>
    <col min="24" max="24" width="5.5703125" customWidth="1"/>
    <col min="25" max="25" width="11.42578125" style="233"/>
  </cols>
  <sheetData>
    <row r="1" spans="2:24" ht="6.75" customHeight="1" x14ac:dyDescent="0.25">
      <c r="B1" s="119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2:24" ht="19.5" customHeight="1" x14ac:dyDescent="0.35">
      <c r="B2" s="235" t="s">
        <v>18</v>
      </c>
      <c r="C2" s="235"/>
      <c r="D2" s="235"/>
      <c r="E2" s="235"/>
      <c r="F2" s="10"/>
      <c r="G2" s="9"/>
      <c r="H2" s="10"/>
      <c r="I2" s="59" t="s">
        <v>50</v>
      </c>
      <c r="J2" s="9"/>
      <c r="K2" s="9"/>
      <c r="L2" s="9"/>
      <c r="M2" s="9"/>
      <c r="N2" s="9"/>
      <c r="O2" s="10"/>
      <c r="P2" s="10"/>
      <c r="Q2" s="10"/>
      <c r="R2" s="9"/>
      <c r="S2" s="9"/>
      <c r="T2" s="10"/>
      <c r="U2" s="10"/>
      <c r="V2" s="10"/>
      <c r="W2" s="9"/>
      <c r="X2" s="10"/>
    </row>
    <row r="3" spans="2:24" ht="14.25" customHeight="1" x14ac:dyDescent="0.25">
      <c r="B3" s="128" t="s">
        <v>23</v>
      </c>
      <c r="C3" s="57"/>
      <c r="D3" s="109" t="str">
        <f>wiege!C2</f>
        <v>Badenliga 20256</v>
      </c>
      <c r="E3" s="109"/>
      <c r="F3" s="59"/>
      <c r="G3" s="65"/>
      <c r="H3" s="65"/>
      <c r="I3" s="60" t="s">
        <v>11</v>
      </c>
      <c r="J3" s="57" t="str">
        <f>Q48</f>
        <v/>
      </c>
      <c r="K3" s="57"/>
      <c r="L3" s="57"/>
      <c r="M3" s="57"/>
      <c r="N3" s="57"/>
      <c r="O3" s="57"/>
      <c r="P3" s="57"/>
      <c r="Q3" s="57"/>
      <c r="R3" s="50" t="s">
        <v>91</v>
      </c>
      <c r="S3" s="57"/>
      <c r="T3" s="2"/>
      <c r="U3" s="2"/>
      <c r="V3" s="2"/>
      <c r="W3" s="63"/>
      <c r="X3" s="63"/>
    </row>
    <row r="4" spans="2:24" ht="14.25" customHeight="1" x14ac:dyDescent="0.25">
      <c r="B4" s="129" t="s">
        <v>24</v>
      </c>
      <c r="C4" s="57"/>
      <c r="D4" s="109" t="str">
        <f>wiege!C6</f>
        <v>Unsöld / Wölfelschneider</v>
      </c>
      <c r="E4" s="109"/>
      <c r="F4" s="66"/>
      <c r="G4" s="66"/>
      <c r="H4" s="66"/>
      <c r="I4" s="60" t="s">
        <v>10</v>
      </c>
      <c r="J4" s="61" t="str">
        <f>IF(P50="w",G50,IF(P50="r",G46,""))</f>
        <v/>
      </c>
      <c r="K4" s="61"/>
      <c r="L4" s="61"/>
      <c r="M4" s="61"/>
      <c r="N4" s="61"/>
      <c r="O4" s="61"/>
      <c r="P4" s="61"/>
      <c r="Q4" s="61"/>
      <c r="R4" s="53" t="s">
        <v>90</v>
      </c>
      <c r="S4" s="61"/>
      <c r="T4" s="10"/>
      <c r="U4" s="10"/>
      <c r="V4" s="10"/>
      <c r="W4" s="64"/>
      <c r="X4" s="64"/>
    </row>
    <row r="5" spans="2:24" ht="14.25" customHeight="1" x14ac:dyDescent="0.25">
      <c r="B5" s="129" t="s">
        <v>25</v>
      </c>
      <c r="C5" s="58"/>
      <c r="D5" s="110" t="str">
        <f>wiege!C5</f>
        <v>Männer</v>
      </c>
      <c r="E5" s="110"/>
      <c r="F5" s="10"/>
      <c r="G5" s="10"/>
      <c r="H5" s="10"/>
      <c r="I5" s="60" t="s">
        <v>9</v>
      </c>
      <c r="J5" s="61" t="str">
        <f>IF(F47="w",C47,IF(F47="r",C45,""))</f>
        <v/>
      </c>
      <c r="K5" s="61"/>
      <c r="L5" s="61"/>
      <c r="M5" s="61"/>
      <c r="N5" s="61"/>
      <c r="O5" s="61"/>
      <c r="P5" s="61"/>
      <c r="Q5" s="61"/>
      <c r="R5" s="53" t="s">
        <v>97</v>
      </c>
      <c r="S5" s="61"/>
      <c r="T5" s="3"/>
      <c r="U5" s="3"/>
      <c r="V5" s="3"/>
      <c r="W5" s="56"/>
      <c r="X5" s="56"/>
    </row>
    <row r="6" spans="2:24" ht="14.25" customHeight="1" x14ac:dyDescent="0.25">
      <c r="B6" s="130" t="s">
        <v>26</v>
      </c>
      <c r="C6" s="58"/>
      <c r="D6" s="118">
        <f>wiege!C4</f>
        <v>46319</v>
      </c>
      <c r="E6" s="110"/>
      <c r="F6" s="10"/>
      <c r="G6" s="10"/>
      <c r="H6" s="10"/>
      <c r="I6" s="60" t="s">
        <v>69</v>
      </c>
      <c r="J6" s="61" t="str">
        <f>IF(F51="w",C51,IF(F51="r",C49,""))</f>
        <v/>
      </c>
      <c r="K6" s="61"/>
      <c r="L6" s="61"/>
      <c r="M6" s="61"/>
      <c r="N6" s="61"/>
      <c r="O6" s="61"/>
      <c r="P6" s="61"/>
      <c r="Q6" s="61"/>
      <c r="R6" s="53" t="s">
        <v>94</v>
      </c>
      <c r="S6" s="61"/>
      <c r="T6" s="10"/>
      <c r="U6" s="10"/>
      <c r="V6" s="10"/>
      <c r="W6" s="64"/>
      <c r="X6" s="64"/>
    </row>
    <row r="7" spans="2:24" ht="14.25" customHeight="1" x14ac:dyDescent="0.25">
      <c r="B7" s="120"/>
      <c r="C7" s="17"/>
      <c r="D7" s="17"/>
      <c r="E7" s="17"/>
      <c r="F7" s="17"/>
      <c r="G7" s="17"/>
      <c r="H7" s="17"/>
      <c r="I7" s="60" t="s">
        <v>22</v>
      </c>
      <c r="J7" s="61">
        <f>IF(X15=3,C15,IF(X16=3,C16,IF(X17=3,C17,IF(X18=3,C18,""))))</f>
        <v>0</v>
      </c>
      <c r="K7" s="61"/>
      <c r="L7" s="61"/>
      <c r="M7" s="61"/>
      <c r="N7" s="61"/>
      <c r="O7" s="61"/>
      <c r="P7" s="61"/>
      <c r="Q7" s="61"/>
      <c r="R7" s="53" t="s">
        <v>92</v>
      </c>
      <c r="S7" s="61"/>
      <c r="T7" s="3"/>
      <c r="U7" s="3"/>
      <c r="V7" s="3"/>
      <c r="W7" s="56"/>
      <c r="X7" s="56"/>
    </row>
    <row r="8" spans="2:24" ht="14.25" customHeight="1" x14ac:dyDescent="0.25">
      <c r="B8" s="120"/>
      <c r="C8" s="17"/>
      <c r="D8" s="17"/>
      <c r="E8" s="17"/>
      <c r="F8" s="17"/>
      <c r="G8" s="17"/>
      <c r="H8" s="17"/>
      <c r="I8" s="60" t="s">
        <v>70</v>
      </c>
      <c r="J8" s="61">
        <f>IF(X31=3,C31,IF(X32=3,C32,IF(X33=3,C33,IF(X34=3,C34,""))))</f>
        <v>0</v>
      </c>
      <c r="K8" s="61"/>
      <c r="L8" s="61"/>
      <c r="M8" s="61"/>
      <c r="N8" s="61"/>
      <c r="O8" s="61"/>
      <c r="P8" s="61"/>
      <c r="Q8" s="61"/>
      <c r="R8" s="53" t="s">
        <v>96</v>
      </c>
      <c r="S8" s="61"/>
      <c r="T8" s="10"/>
      <c r="U8" s="10"/>
      <c r="V8" s="10"/>
      <c r="W8" s="64"/>
      <c r="X8" s="64"/>
    </row>
    <row r="9" spans="2:24" ht="14.25" customHeight="1" x14ac:dyDescent="0.25">
      <c r="B9" s="120"/>
      <c r="C9" s="17"/>
      <c r="D9" s="17"/>
      <c r="E9" s="17"/>
      <c r="F9" s="17"/>
      <c r="G9" s="17"/>
      <c r="H9" s="17"/>
      <c r="I9" s="60" t="s">
        <v>53</v>
      </c>
      <c r="J9" s="61">
        <f>IF(X15=4,C15,IF(X16=4,C16,IF(X17=4,C17,IF(X18=4,C18,""))))</f>
        <v>0</v>
      </c>
      <c r="K9" s="61"/>
      <c r="L9" s="61"/>
      <c r="M9" s="61"/>
      <c r="N9" s="61"/>
      <c r="O9" s="61"/>
      <c r="P9" s="61"/>
      <c r="Q9" s="61"/>
      <c r="R9" s="53" t="s">
        <v>93</v>
      </c>
      <c r="S9" s="61"/>
      <c r="T9" s="3"/>
      <c r="U9" s="3"/>
      <c r="V9" s="3"/>
      <c r="W9" s="56"/>
      <c r="X9" s="56"/>
    </row>
    <row r="10" spans="2:24" ht="14.25" customHeight="1" x14ac:dyDescent="0.25">
      <c r="B10" s="120"/>
      <c r="C10" s="17"/>
      <c r="D10" s="17"/>
      <c r="E10" s="17"/>
      <c r="F10" s="17"/>
      <c r="G10" s="17"/>
      <c r="H10" s="17"/>
      <c r="I10" s="60" t="s">
        <v>53</v>
      </c>
      <c r="J10" s="61" t="str">
        <f>IF(X31=4,C31,IF(X32=4,C32,IF(X33=4,C33,IF(X34=4,C34,""))))</f>
        <v/>
      </c>
      <c r="K10" s="61"/>
      <c r="L10" s="61"/>
      <c r="M10" s="61"/>
      <c r="N10" s="61"/>
      <c r="O10" s="61"/>
      <c r="P10" s="61"/>
      <c r="Q10" s="61"/>
      <c r="R10" s="53" t="str">
        <f>IF(X31=4,E31,IF(X32=4,E32,IF(X33=4,E33,IF(X34=4,E34,""))))</f>
        <v/>
      </c>
      <c r="S10" s="61"/>
      <c r="T10" s="3"/>
      <c r="U10" s="3"/>
      <c r="V10" s="3"/>
      <c r="W10" s="56"/>
      <c r="X10" s="56"/>
    </row>
    <row r="11" spans="2:24" ht="9.75" customHeight="1" thickBot="1" x14ac:dyDescent="0.3">
      <c r="B11" s="11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62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2:24" ht="20.25" thickBot="1" x14ac:dyDescent="0.35">
      <c r="B12" s="121"/>
      <c r="C12" s="55"/>
      <c r="D12" s="55"/>
      <c r="E12" s="55"/>
      <c r="F12" s="55"/>
      <c r="G12" s="5"/>
      <c r="H12" s="5"/>
      <c r="I12" s="5"/>
      <c r="J12" s="5"/>
      <c r="K12" s="5"/>
      <c r="L12" s="7"/>
      <c r="M12" s="8"/>
      <c r="N12" s="5"/>
      <c r="O12" s="5"/>
      <c r="P12" s="5"/>
      <c r="Q12" s="5"/>
      <c r="R12" s="6"/>
      <c r="S12" s="15" t="s">
        <v>13</v>
      </c>
      <c r="T12" s="77"/>
      <c r="U12" s="77"/>
      <c r="V12" s="88"/>
      <c r="W12" s="5"/>
      <c r="X12" s="6"/>
    </row>
    <row r="13" spans="2:24" ht="17.25" customHeight="1" thickBot="1" x14ac:dyDescent="0.4">
      <c r="B13" s="122" t="s">
        <v>16</v>
      </c>
      <c r="C13" s="89" t="s">
        <v>51</v>
      </c>
      <c r="D13" s="98"/>
      <c r="E13" s="89" t="s">
        <v>52</v>
      </c>
      <c r="F13" s="67"/>
      <c r="G13" s="70" t="s">
        <v>0</v>
      </c>
      <c r="H13" s="71" t="s">
        <v>1</v>
      </c>
      <c r="I13" s="72"/>
      <c r="J13" s="73" t="s">
        <v>0</v>
      </c>
      <c r="K13" s="71" t="s">
        <v>1</v>
      </c>
      <c r="L13" s="72"/>
      <c r="M13" s="73" t="s">
        <v>0</v>
      </c>
      <c r="N13" s="71" t="s">
        <v>1</v>
      </c>
      <c r="O13" s="71"/>
      <c r="P13" s="73" t="s">
        <v>0</v>
      </c>
      <c r="Q13" s="71" t="s">
        <v>1</v>
      </c>
      <c r="R13" s="97"/>
      <c r="S13" s="85" t="s">
        <v>14</v>
      </c>
      <c r="T13" s="86"/>
      <c r="U13" s="87" t="s">
        <v>19</v>
      </c>
      <c r="V13" s="86"/>
      <c r="W13" s="10"/>
      <c r="X13" s="93" t="s">
        <v>55</v>
      </c>
    </row>
    <row r="14" spans="2:24" ht="20.25" thickBot="1" x14ac:dyDescent="0.4">
      <c r="B14" s="123" t="s">
        <v>2</v>
      </c>
      <c r="C14" s="4"/>
      <c r="D14" s="5"/>
      <c r="E14" s="40"/>
      <c r="F14" s="41"/>
      <c r="G14" s="94"/>
      <c r="H14" s="75">
        <v>1</v>
      </c>
      <c r="I14" s="75"/>
      <c r="J14" s="74"/>
      <c r="K14" s="75">
        <v>2</v>
      </c>
      <c r="L14" s="75"/>
      <c r="M14" s="74"/>
      <c r="N14" s="75">
        <v>3</v>
      </c>
      <c r="O14" s="75"/>
      <c r="P14" s="74"/>
      <c r="Q14" s="75">
        <v>4</v>
      </c>
      <c r="R14" s="76"/>
      <c r="S14" s="179"/>
      <c r="T14" s="180"/>
      <c r="U14" s="181"/>
      <c r="V14" s="180"/>
      <c r="W14" s="5"/>
      <c r="X14" s="92"/>
    </row>
    <row r="15" spans="2:24" ht="16.5" thickBot="1" x14ac:dyDescent="0.3">
      <c r="B15" s="99">
        <v>1</v>
      </c>
      <c r="C15" s="95">
        <f>wiege!B9</f>
        <v>0</v>
      </c>
      <c r="D15" s="96"/>
      <c r="E15" s="15" t="str">
        <f>wiege!D9</f>
        <v>Heidelberger JC</v>
      </c>
      <c r="F15" s="16"/>
      <c r="G15" s="164" t="s">
        <v>3</v>
      </c>
      <c r="H15" s="165" t="s">
        <v>3</v>
      </c>
      <c r="I15" s="165" t="s">
        <v>3</v>
      </c>
      <c r="J15" s="166">
        <f>S21</f>
        <v>0</v>
      </c>
      <c r="K15" s="167">
        <f>U21</f>
        <v>20</v>
      </c>
      <c r="L15" s="167">
        <f>V21</f>
        <v>47</v>
      </c>
      <c r="M15" s="166">
        <f>S25</f>
        <v>2</v>
      </c>
      <c r="N15" s="167">
        <f>U25</f>
        <v>55</v>
      </c>
      <c r="O15" s="167">
        <f>V25</f>
        <v>10</v>
      </c>
      <c r="P15" s="166">
        <f>S23</f>
        <v>2</v>
      </c>
      <c r="Q15" s="167">
        <f>U23</f>
        <v>70</v>
      </c>
      <c r="R15" s="168">
        <f>V23</f>
        <v>0</v>
      </c>
      <c r="S15" s="182">
        <f>SUM(J15+M15+P15)</f>
        <v>4</v>
      </c>
      <c r="T15" s="183"/>
      <c r="U15" s="166">
        <f>SUM(K15+N15+Q15)</f>
        <v>145</v>
      </c>
      <c r="V15" s="183">
        <f>SUM(L15+O15+R15)</f>
        <v>57</v>
      </c>
      <c r="W15" s="5"/>
      <c r="X15" s="141">
        <v>2</v>
      </c>
    </row>
    <row r="16" spans="2:24" ht="16.5" thickBot="1" x14ac:dyDescent="0.3">
      <c r="B16" s="99">
        <v>2</v>
      </c>
      <c r="C16" s="15">
        <f>wiege!B10</f>
        <v>0</v>
      </c>
      <c r="D16" s="16"/>
      <c r="E16" s="15" t="str">
        <f>wiege!D10</f>
        <v>JT Heidelberg-Mannheim</v>
      </c>
      <c r="F16" s="16"/>
      <c r="G16" s="169">
        <f>T21</f>
        <v>2</v>
      </c>
      <c r="H16" s="167">
        <f>V21</f>
        <v>47</v>
      </c>
      <c r="I16" s="167">
        <f>U21</f>
        <v>20</v>
      </c>
      <c r="J16" s="170" t="s">
        <v>3</v>
      </c>
      <c r="K16" s="165" t="s">
        <v>3</v>
      </c>
      <c r="L16" s="165" t="s">
        <v>3</v>
      </c>
      <c r="M16" s="166">
        <f>S24</f>
        <v>2</v>
      </c>
      <c r="N16" s="167">
        <f>U24</f>
        <v>65</v>
      </c>
      <c r="O16" s="167">
        <f>V24</f>
        <v>0</v>
      </c>
      <c r="P16" s="166">
        <f>S26</f>
        <v>2</v>
      </c>
      <c r="Q16" s="167">
        <f>U26</f>
        <v>60</v>
      </c>
      <c r="R16" s="168">
        <f>V26</f>
        <v>10</v>
      </c>
      <c r="S16" s="182">
        <f>SUM(G16+M16+P16)</f>
        <v>6</v>
      </c>
      <c r="T16" s="183"/>
      <c r="U16" s="166">
        <f>SUM(H16+N16+Q16)</f>
        <v>172</v>
      </c>
      <c r="V16" s="183">
        <f>SUM(I16+O16+R16)</f>
        <v>30</v>
      </c>
      <c r="W16" s="5"/>
      <c r="X16" s="141">
        <v>1</v>
      </c>
    </row>
    <row r="17" spans="1:25" ht="16.5" thickBot="1" x14ac:dyDescent="0.3">
      <c r="B17" s="99">
        <v>3</v>
      </c>
      <c r="C17" s="15">
        <f>wiege!B11</f>
        <v>0</v>
      </c>
      <c r="D17" s="16"/>
      <c r="E17" s="15" t="str">
        <f>wiege!D11</f>
        <v>PS Karlsruhe</v>
      </c>
      <c r="F17" s="16"/>
      <c r="G17" s="169">
        <f>T25</f>
        <v>0</v>
      </c>
      <c r="H17" s="167">
        <f>V25</f>
        <v>10</v>
      </c>
      <c r="I17" s="167">
        <f>U25</f>
        <v>55</v>
      </c>
      <c r="J17" s="166">
        <f>T24</f>
        <v>0</v>
      </c>
      <c r="K17" s="167">
        <f>V24</f>
        <v>0</v>
      </c>
      <c r="L17" s="167">
        <f>U24</f>
        <v>65</v>
      </c>
      <c r="M17" s="170" t="s">
        <v>3</v>
      </c>
      <c r="N17" s="165" t="s">
        <v>3</v>
      </c>
      <c r="O17" s="165" t="s">
        <v>3</v>
      </c>
      <c r="P17" s="166">
        <f>S22</f>
        <v>2</v>
      </c>
      <c r="Q17" s="167">
        <f>U22</f>
        <v>47</v>
      </c>
      <c r="R17" s="168">
        <f>V22</f>
        <v>20</v>
      </c>
      <c r="S17" s="182">
        <f>SUM(G17+J17+P17)</f>
        <v>2</v>
      </c>
      <c r="T17" s="183"/>
      <c r="U17" s="166">
        <f>SUM(H17+K17+Q17)</f>
        <v>57</v>
      </c>
      <c r="V17" s="183">
        <f>SUM(I17+L17+R17)</f>
        <v>140</v>
      </c>
      <c r="W17" s="5"/>
      <c r="X17" s="141">
        <v>3</v>
      </c>
    </row>
    <row r="18" spans="1:25" ht="16.5" thickBot="1" x14ac:dyDescent="0.3">
      <c r="B18" s="99">
        <v>4</v>
      </c>
      <c r="C18" s="15">
        <f>wiege!B12</f>
        <v>0</v>
      </c>
      <c r="D18" s="16"/>
      <c r="E18" s="15" t="str">
        <f>wiege!D12</f>
        <v>BC Schwetzingen</v>
      </c>
      <c r="F18" s="16"/>
      <c r="G18" s="169">
        <f>T23</f>
        <v>0</v>
      </c>
      <c r="H18" s="167">
        <f>V23</f>
        <v>0</v>
      </c>
      <c r="I18" s="167">
        <f>U23</f>
        <v>70</v>
      </c>
      <c r="J18" s="166">
        <f>T26</f>
        <v>0</v>
      </c>
      <c r="K18" s="167">
        <f>V26</f>
        <v>10</v>
      </c>
      <c r="L18" s="167">
        <f>U26</f>
        <v>60</v>
      </c>
      <c r="M18" s="166">
        <f>T22</f>
        <v>0</v>
      </c>
      <c r="N18" s="167">
        <f>V22</f>
        <v>20</v>
      </c>
      <c r="O18" s="167">
        <f>U22</f>
        <v>47</v>
      </c>
      <c r="P18" s="170" t="s">
        <v>3</v>
      </c>
      <c r="Q18" s="165" t="s">
        <v>3</v>
      </c>
      <c r="R18" s="171" t="s">
        <v>3</v>
      </c>
      <c r="S18" s="182">
        <f>SUM(G18+J18+M18)</f>
        <v>0</v>
      </c>
      <c r="T18" s="183"/>
      <c r="U18" s="166">
        <f>SUM(H18+K18+N18)</f>
        <v>30</v>
      </c>
      <c r="V18" s="183">
        <f>SUM(I18+L18+O18)</f>
        <v>177</v>
      </c>
      <c r="W18" s="5"/>
      <c r="X18" s="141">
        <v>4</v>
      </c>
    </row>
    <row r="19" spans="1:25" s="1" customFormat="1" ht="11.25" customHeight="1" thickBot="1" x14ac:dyDescent="0.3">
      <c r="A19" s="135"/>
      <c r="B19" s="124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233"/>
    </row>
    <row r="20" spans="1:25" s="1" customFormat="1" ht="16.5" thickBot="1" x14ac:dyDescent="0.3">
      <c r="A20" s="135"/>
      <c r="B20" s="131" t="s">
        <v>20</v>
      </c>
      <c r="C20" s="83"/>
      <c r="D20" s="83"/>
      <c r="E20" s="5"/>
      <c r="F20" s="5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3"/>
      <c r="S20" s="15" t="s">
        <v>12</v>
      </c>
      <c r="T20" s="84"/>
      <c r="U20" s="77" t="s">
        <v>19</v>
      </c>
      <c r="V20" s="84"/>
      <c r="W20" s="65"/>
      <c r="X20" s="68" t="s">
        <v>62</v>
      </c>
      <c r="Y20" s="233"/>
    </row>
    <row r="21" spans="1:25" s="1" customFormat="1" x14ac:dyDescent="0.25">
      <c r="A21" s="136"/>
      <c r="B21" s="132" t="s">
        <v>4</v>
      </c>
      <c r="C21" s="57">
        <f>C15</f>
        <v>0</v>
      </c>
      <c r="D21" s="57"/>
      <c r="E21" s="57" t="str">
        <f>E15</f>
        <v>Heidelberger JC</v>
      </c>
      <c r="F21" s="79" t="s">
        <v>54</v>
      </c>
      <c r="G21" s="50">
        <f>C16</f>
        <v>0</v>
      </c>
      <c r="H21" s="57"/>
      <c r="I21" s="57"/>
      <c r="J21" s="57">
        <v>2</v>
      </c>
      <c r="K21" s="57">
        <v>5</v>
      </c>
      <c r="L21" s="57"/>
      <c r="M21" s="57" t="str">
        <f>E16</f>
        <v>JT Heidelberg-Mannheim</v>
      </c>
      <c r="N21" s="57"/>
      <c r="O21" s="57"/>
      <c r="P21" s="57"/>
      <c r="Q21" s="57"/>
      <c r="R21" s="57"/>
      <c r="S21" s="184">
        <v>0</v>
      </c>
      <c r="T21" s="185">
        <v>2</v>
      </c>
      <c r="U21" s="184">
        <v>20</v>
      </c>
      <c r="V21" s="185">
        <v>47</v>
      </c>
      <c r="W21" s="138"/>
      <c r="X21" s="139"/>
      <c r="Y21" s="234">
        <v>1</v>
      </c>
    </row>
    <row r="22" spans="1:25" s="1" customFormat="1" x14ac:dyDescent="0.25">
      <c r="A22" s="137"/>
      <c r="B22" s="133" t="s">
        <v>5</v>
      </c>
      <c r="C22" s="61">
        <f>C17</f>
        <v>0</v>
      </c>
      <c r="D22" s="61"/>
      <c r="E22" s="61" t="str">
        <f>E17</f>
        <v>PS Karlsruhe</v>
      </c>
      <c r="F22" s="78" t="s">
        <v>54</v>
      </c>
      <c r="G22" s="53">
        <f>C18</f>
        <v>0</v>
      </c>
      <c r="H22" s="61"/>
      <c r="I22" s="61"/>
      <c r="J22" s="61">
        <v>5</v>
      </c>
      <c r="K22" s="61">
        <v>2</v>
      </c>
      <c r="L22" s="61"/>
      <c r="M22" s="61" t="str">
        <f>E18</f>
        <v>BC Schwetzingen</v>
      </c>
      <c r="N22" s="61"/>
      <c r="O22" s="61"/>
      <c r="P22" s="61"/>
      <c r="Q22" s="61"/>
      <c r="R22" s="61"/>
      <c r="S22" s="186">
        <v>2</v>
      </c>
      <c r="T22" s="187">
        <v>0</v>
      </c>
      <c r="U22" s="186">
        <v>47</v>
      </c>
      <c r="V22" s="187">
        <v>20</v>
      </c>
      <c r="W22" s="138"/>
      <c r="X22" s="140"/>
      <c r="Y22" s="234">
        <v>3</v>
      </c>
    </row>
    <row r="23" spans="1:25" s="1" customFormat="1" x14ac:dyDescent="0.25">
      <c r="A23" s="137"/>
      <c r="B23" s="133" t="s">
        <v>7</v>
      </c>
      <c r="C23" s="61">
        <f>C15</f>
        <v>0</v>
      </c>
      <c r="D23" s="61"/>
      <c r="E23" s="61" t="str">
        <f>E15</f>
        <v>Heidelberger JC</v>
      </c>
      <c r="F23" s="78" t="s">
        <v>54</v>
      </c>
      <c r="G23" s="53">
        <f>C18</f>
        <v>0</v>
      </c>
      <c r="H23" s="61"/>
      <c r="I23" s="61"/>
      <c r="J23" s="61">
        <v>7</v>
      </c>
      <c r="K23" s="61">
        <v>0</v>
      </c>
      <c r="L23" s="61"/>
      <c r="M23" s="61" t="str">
        <f>E18</f>
        <v>BC Schwetzingen</v>
      </c>
      <c r="N23" s="61"/>
      <c r="O23" s="61"/>
      <c r="P23" s="61"/>
      <c r="Q23" s="61"/>
      <c r="R23" s="61"/>
      <c r="S23" s="186">
        <v>2</v>
      </c>
      <c r="T23" s="187">
        <v>0</v>
      </c>
      <c r="U23" s="186">
        <v>70</v>
      </c>
      <c r="V23" s="187">
        <v>0</v>
      </c>
      <c r="W23" s="138"/>
      <c r="X23" s="140"/>
      <c r="Y23" s="234">
        <v>7</v>
      </c>
    </row>
    <row r="24" spans="1:25" ht="15.75" customHeight="1" x14ac:dyDescent="0.25">
      <c r="A24" s="137"/>
      <c r="B24" s="133" t="s">
        <v>8</v>
      </c>
      <c r="C24" s="61">
        <f>C16</f>
        <v>0</v>
      </c>
      <c r="D24" s="61"/>
      <c r="E24" s="61" t="str">
        <f>E16</f>
        <v>JT Heidelberg-Mannheim</v>
      </c>
      <c r="F24" s="78" t="s">
        <v>54</v>
      </c>
      <c r="G24" s="53">
        <f>C17</f>
        <v>0</v>
      </c>
      <c r="H24" s="61"/>
      <c r="I24" s="61"/>
      <c r="J24" s="61">
        <v>7</v>
      </c>
      <c r="K24" s="61">
        <v>0</v>
      </c>
      <c r="L24" s="61"/>
      <c r="M24" s="61" t="str">
        <f>E17</f>
        <v>PS Karlsruhe</v>
      </c>
      <c r="N24" s="61"/>
      <c r="O24" s="61"/>
      <c r="P24" s="61"/>
      <c r="Q24" s="61"/>
      <c r="R24" s="61"/>
      <c r="S24" s="186">
        <v>2</v>
      </c>
      <c r="T24" s="187">
        <v>0</v>
      </c>
      <c r="U24" s="186">
        <v>65</v>
      </c>
      <c r="V24" s="187">
        <v>0</v>
      </c>
      <c r="W24" s="138"/>
      <c r="X24" s="140"/>
      <c r="Y24" s="234">
        <v>8</v>
      </c>
    </row>
    <row r="25" spans="1:25" ht="17.25" customHeight="1" x14ac:dyDescent="0.25">
      <c r="A25" s="137"/>
      <c r="B25" s="133" t="s">
        <v>15</v>
      </c>
      <c r="C25" s="61">
        <f>C15</f>
        <v>0</v>
      </c>
      <c r="D25" s="61"/>
      <c r="E25" s="61" t="str">
        <f>E15</f>
        <v>Heidelberger JC</v>
      </c>
      <c r="F25" s="78" t="s">
        <v>54</v>
      </c>
      <c r="G25" s="53">
        <f>C17</f>
        <v>0</v>
      </c>
      <c r="H25" s="61"/>
      <c r="I25" s="61"/>
      <c r="J25" s="61">
        <v>6</v>
      </c>
      <c r="K25" s="61">
        <v>1</v>
      </c>
      <c r="L25" s="61"/>
      <c r="M25" s="61" t="str">
        <f>E17</f>
        <v>PS Karlsruhe</v>
      </c>
      <c r="N25" s="61"/>
      <c r="O25" s="61"/>
      <c r="P25" s="61"/>
      <c r="Q25" s="61"/>
      <c r="R25" s="61"/>
      <c r="S25" s="186">
        <v>2</v>
      </c>
      <c r="T25" s="187">
        <v>0</v>
      </c>
      <c r="U25" s="186">
        <v>55</v>
      </c>
      <c r="V25" s="187">
        <v>10</v>
      </c>
      <c r="W25" s="138"/>
      <c r="X25" s="140"/>
      <c r="Y25" s="234">
        <v>5</v>
      </c>
    </row>
    <row r="26" spans="1:25" ht="16.5" customHeight="1" thickBot="1" x14ac:dyDescent="0.3">
      <c r="A26" s="137"/>
      <c r="B26" s="134" t="s">
        <v>6</v>
      </c>
      <c r="C26" s="69">
        <f>C16</f>
        <v>0</v>
      </c>
      <c r="D26" s="69"/>
      <c r="E26" s="69" t="str">
        <f>E16</f>
        <v>JT Heidelberg-Mannheim</v>
      </c>
      <c r="F26" s="80" t="s">
        <v>54</v>
      </c>
      <c r="G26" s="82">
        <f>C18</f>
        <v>0</v>
      </c>
      <c r="H26" s="69"/>
      <c r="I26" s="69"/>
      <c r="J26" s="69">
        <v>6</v>
      </c>
      <c r="K26" s="69">
        <v>1</v>
      </c>
      <c r="L26" s="69"/>
      <c r="M26" s="69" t="str">
        <f>E18</f>
        <v>BC Schwetzingen</v>
      </c>
      <c r="N26" s="69"/>
      <c r="O26" s="69"/>
      <c r="P26" s="69"/>
      <c r="Q26" s="69"/>
      <c r="R26" s="69"/>
      <c r="S26" s="188">
        <v>2</v>
      </c>
      <c r="T26" s="189">
        <v>0</v>
      </c>
      <c r="U26" s="188">
        <v>60</v>
      </c>
      <c r="V26" s="189">
        <v>10</v>
      </c>
      <c r="W26" s="138"/>
      <c r="X26" s="140"/>
      <c r="Y26" s="234">
        <v>6</v>
      </c>
    </row>
    <row r="27" spans="1:25" ht="16.5" thickBot="1" x14ac:dyDescent="0.3">
      <c r="B27" s="11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5" ht="20.25" thickBot="1" x14ac:dyDescent="0.35">
      <c r="B28" s="121"/>
      <c r="C28" s="55"/>
      <c r="D28" s="55"/>
      <c r="E28" s="55"/>
      <c r="F28" s="55"/>
      <c r="G28" s="5"/>
      <c r="H28" s="5"/>
      <c r="I28" s="5"/>
      <c r="J28" s="5"/>
      <c r="K28" s="5"/>
      <c r="L28" s="7"/>
      <c r="M28" s="8"/>
      <c r="N28" s="5"/>
      <c r="O28" s="5"/>
      <c r="P28" s="5"/>
      <c r="Q28" s="5"/>
      <c r="R28" s="5"/>
      <c r="S28" s="15" t="s">
        <v>13</v>
      </c>
      <c r="T28" s="77"/>
      <c r="U28" s="77"/>
      <c r="V28" s="88"/>
      <c r="W28" s="5"/>
      <c r="X28" s="6"/>
    </row>
    <row r="29" spans="1:25" ht="16.5" thickBot="1" x14ac:dyDescent="0.3">
      <c r="B29" s="122" t="s">
        <v>17</v>
      </c>
      <c r="C29" s="89" t="s">
        <v>51</v>
      </c>
      <c r="D29" s="90"/>
      <c r="E29" s="89" t="s">
        <v>52</v>
      </c>
      <c r="F29" s="90"/>
      <c r="G29" s="70" t="s">
        <v>0</v>
      </c>
      <c r="H29" s="71" t="s">
        <v>1</v>
      </c>
      <c r="I29" s="72"/>
      <c r="J29" s="73" t="s">
        <v>0</v>
      </c>
      <c r="K29" s="71" t="s">
        <v>1</v>
      </c>
      <c r="L29" s="72"/>
      <c r="M29" s="73" t="s">
        <v>0</v>
      </c>
      <c r="N29" s="71" t="s">
        <v>1</v>
      </c>
      <c r="O29" s="71"/>
      <c r="P29" s="73" t="s">
        <v>0</v>
      </c>
      <c r="Q29" s="71" t="s">
        <v>1</v>
      </c>
      <c r="R29" s="97"/>
      <c r="S29" s="101" t="s">
        <v>14</v>
      </c>
      <c r="T29" s="86"/>
      <c r="U29" s="87" t="s">
        <v>19</v>
      </c>
      <c r="V29" s="86"/>
      <c r="W29" s="34"/>
      <c r="X29" s="93" t="s">
        <v>55</v>
      </c>
    </row>
    <row r="30" spans="1:25" ht="20.25" thickBot="1" x14ac:dyDescent="0.4">
      <c r="B30" s="123" t="s">
        <v>2</v>
      </c>
      <c r="C30" s="10"/>
      <c r="D30" s="10"/>
      <c r="E30" s="10"/>
      <c r="F30" s="10"/>
      <c r="G30" s="74"/>
      <c r="H30" s="75">
        <v>1</v>
      </c>
      <c r="I30" s="75"/>
      <c r="J30" s="74"/>
      <c r="K30" s="75">
        <v>2</v>
      </c>
      <c r="L30" s="75"/>
      <c r="M30" s="74"/>
      <c r="N30" s="75">
        <v>3</v>
      </c>
      <c r="O30" s="75"/>
      <c r="P30" s="74"/>
      <c r="Q30" s="75">
        <v>4</v>
      </c>
      <c r="R30" s="76"/>
      <c r="S30" s="100"/>
      <c r="T30" s="6"/>
      <c r="U30" s="14"/>
      <c r="V30" s="6"/>
      <c r="W30" s="6"/>
      <c r="X30" s="92"/>
    </row>
    <row r="31" spans="1:25" ht="16.5" thickBot="1" x14ac:dyDescent="0.3">
      <c r="B31" s="99">
        <v>1</v>
      </c>
      <c r="C31" s="15">
        <f>wiege!B13</f>
        <v>0</v>
      </c>
      <c r="D31" s="16"/>
      <c r="E31" s="77" t="str">
        <f>wiege!D13</f>
        <v>Freiburger JC</v>
      </c>
      <c r="F31" s="77"/>
      <c r="G31" s="172" t="s">
        <v>3</v>
      </c>
      <c r="H31" s="173" t="s">
        <v>3</v>
      </c>
      <c r="I31" s="173" t="s">
        <v>3</v>
      </c>
      <c r="J31" s="174">
        <f>S37</f>
        <v>0</v>
      </c>
      <c r="K31" s="175">
        <f>U37</f>
        <v>17</v>
      </c>
      <c r="L31" s="175">
        <f>V37</f>
        <v>50</v>
      </c>
      <c r="M31" s="174">
        <f>S41</f>
        <v>2</v>
      </c>
      <c r="N31" s="175">
        <f>U41</f>
        <v>50</v>
      </c>
      <c r="O31" s="175">
        <f>V41</f>
        <v>15</v>
      </c>
      <c r="P31" s="174">
        <f>S39</f>
        <v>0</v>
      </c>
      <c r="Q31" s="175">
        <f>U39</f>
        <v>0</v>
      </c>
      <c r="R31" s="176">
        <f>V39</f>
        <v>0</v>
      </c>
      <c r="S31" s="182">
        <f>SUM(J31+M31+P31)</f>
        <v>2</v>
      </c>
      <c r="T31" s="183"/>
      <c r="U31" s="166">
        <f>SUM(K31+N31+Q31)</f>
        <v>67</v>
      </c>
      <c r="V31" s="183">
        <f>SUM(L31+O31+R31)</f>
        <v>65</v>
      </c>
      <c r="W31" s="6"/>
      <c r="X31" s="141">
        <v>2</v>
      </c>
    </row>
    <row r="32" spans="1:25" ht="16.5" thickBot="1" x14ac:dyDescent="0.3">
      <c r="B32" s="99">
        <v>2</v>
      </c>
      <c r="C32" s="15">
        <f>wiege!B14</f>
        <v>0</v>
      </c>
      <c r="D32" s="16"/>
      <c r="E32" s="77" t="str">
        <f>wiege!D14</f>
        <v>FT Freiburg</v>
      </c>
      <c r="F32" s="77"/>
      <c r="G32" s="174">
        <f>T37</f>
        <v>2</v>
      </c>
      <c r="H32" s="175">
        <f>V37</f>
        <v>50</v>
      </c>
      <c r="I32" s="175">
        <f>U37</f>
        <v>17</v>
      </c>
      <c r="J32" s="177" t="s">
        <v>3</v>
      </c>
      <c r="K32" s="178" t="s">
        <v>3</v>
      </c>
      <c r="L32" s="178" t="s">
        <v>3</v>
      </c>
      <c r="M32" s="174">
        <f>S40</f>
        <v>2</v>
      </c>
      <c r="N32" s="175">
        <f>U40</f>
        <v>60</v>
      </c>
      <c r="O32" s="175">
        <f>V40</f>
        <v>10</v>
      </c>
      <c r="P32" s="174">
        <f>S42</f>
        <v>0</v>
      </c>
      <c r="Q32" s="175">
        <f>U42</f>
        <v>0</v>
      </c>
      <c r="R32" s="176">
        <f>V42</f>
        <v>0</v>
      </c>
      <c r="S32" s="182">
        <f>SUM(G32+M32+P32)</f>
        <v>4</v>
      </c>
      <c r="T32" s="183"/>
      <c r="U32" s="166">
        <f>SUM(H32+N32+Q32)</f>
        <v>110</v>
      </c>
      <c r="V32" s="183">
        <f>SUM(I32+O32+R32)</f>
        <v>27</v>
      </c>
      <c r="W32" s="6"/>
      <c r="X32" s="141">
        <v>1</v>
      </c>
    </row>
    <row r="33" spans="1:25" ht="16.5" thickBot="1" x14ac:dyDescent="0.3">
      <c r="B33" s="99">
        <v>3</v>
      </c>
      <c r="C33" s="15">
        <f>wiege!B15</f>
        <v>0</v>
      </c>
      <c r="D33" s="16"/>
      <c r="E33" s="77" t="str">
        <f>wiege!D15</f>
        <v>JC Sinzheim</v>
      </c>
      <c r="F33" s="77"/>
      <c r="G33" s="174">
        <f>T41</f>
        <v>0</v>
      </c>
      <c r="H33" s="175">
        <f>V41</f>
        <v>15</v>
      </c>
      <c r="I33" s="175">
        <f>U41</f>
        <v>50</v>
      </c>
      <c r="J33" s="174">
        <f>T40</f>
        <v>0</v>
      </c>
      <c r="K33" s="175">
        <f>V40</f>
        <v>10</v>
      </c>
      <c r="L33" s="175">
        <f>U40</f>
        <v>60</v>
      </c>
      <c r="M33" s="172" t="s">
        <v>3</v>
      </c>
      <c r="N33" s="173" t="s">
        <v>3</v>
      </c>
      <c r="O33" s="173" t="s">
        <v>3</v>
      </c>
      <c r="P33" s="174">
        <f>S38</f>
        <v>0</v>
      </c>
      <c r="Q33" s="175">
        <f>U38</f>
        <v>0</v>
      </c>
      <c r="R33" s="176">
        <f>V38</f>
        <v>0</v>
      </c>
      <c r="S33" s="182">
        <f>SUM(G33+J33+P33)</f>
        <v>0</v>
      </c>
      <c r="T33" s="183"/>
      <c r="U33" s="166">
        <f>SUM(H33+K33+Q33)</f>
        <v>25</v>
      </c>
      <c r="V33" s="183">
        <f>SUM(I33+L33+R33)</f>
        <v>110</v>
      </c>
      <c r="W33" s="6"/>
      <c r="X33" s="141">
        <v>3</v>
      </c>
    </row>
    <row r="34" spans="1:25" ht="16.5" thickBot="1" x14ac:dyDescent="0.3">
      <c r="B34" s="99">
        <v>4</v>
      </c>
      <c r="C34" s="15">
        <f>wiege!B16</f>
        <v>0</v>
      </c>
      <c r="D34" s="16"/>
      <c r="E34" s="77">
        <f>wiege!D16</f>
        <v>0</v>
      </c>
      <c r="F34" s="77"/>
      <c r="G34" s="174">
        <f>T39</f>
        <v>0</v>
      </c>
      <c r="H34" s="175">
        <f>V39</f>
        <v>0</v>
      </c>
      <c r="I34" s="175">
        <f>U39</f>
        <v>0</v>
      </c>
      <c r="J34" s="174">
        <f>T42</f>
        <v>0</v>
      </c>
      <c r="K34" s="175">
        <f>V42</f>
        <v>0</v>
      </c>
      <c r="L34" s="175">
        <f>U42</f>
        <v>0</v>
      </c>
      <c r="M34" s="174">
        <f>T38</f>
        <v>0</v>
      </c>
      <c r="N34" s="175">
        <f>V38</f>
        <v>0</v>
      </c>
      <c r="O34" s="176">
        <f>U38</f>
        <v>0</v>
      </c>
      <c r="P34" s="172" t="s">
        <v>3</v>
      </c>
      <c r="Q34" s="173" t="s">
        <v>3</v>
      </c>
      <c r="R34" s="173" t="s">
        <v>3</v>
      </c>
      <c r="S34" s="182">
        <f>SUM(G34+J34+M34)</f>
        <v>0</v>
      </c>
      <c r="T34" s="183"/>
      <c r="U34" s="166">
        <f>SUM(H34+K34+N34)</f>
        <v>0</v>
      </c>
      <c r="V34" s="183">
        <f>SUM(I34+L34+O34)</f>
        <v>0</v>
      </c>
      <c r="W34" s="6"/>
      <c r="X34" s="141"/>
    </row>
    <row r="35" spans="1:25" ht="11.25" customHeight="1" thickBot="1" x14ac:dyDescent="0.3">
      <c r="B35" s="124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10"/>
    </row>
    <row r="36" spans="1:25" ht="16.5" thickBot="1" x14ac:dyDescent="0.3">
      <c r="B36" s="131" t="s">
        <v>21</v>
      </c>
      <c r="C36" s="83"/>
      <c r="D36" s="83"/>
      <c r="E36" s="5"/>
      <c r="F36" s="5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3"/>
      <c r="S36" s="15" t="s">
        <v>12</v>
      </c>
      <c r="T36" s="84"/>
      <c r="U36" s="77" t="s">
        <v>19</v>
      </c>
      <c r="V36" s="84"/>
      <c r="W36" s="65"/>
      <c r="X36" s="68" t="s">
        <v>62</v>
      </c>
    </row>
    <row r="37" spans="1:25" x14ac:dyDescent="0.25">
      <c r="A37" s="137"/>
      <c r="B37" s="132" t="s">
        <v>4</v>
      </c>
      <c r="C37" s="57">
        <f>C31</f>
        <v>0</v>
      </c>
      <c r="D37" s="57"/>
      <c r="E37" s="57" t="str">
        <f>E31</f>
        <v>Freiburger JC</v>
      </c>
      <c r="F37" s="79" t="s">
        <v>54</v>
      </c>
      <c r="G37" s="81">
        <f>C32</f>
        <v>0</v>
      </c>
      <c r="H37" s="57"/>
      <c r="I37" s="57"/>
      <c r="J37" s="57">
        <v>2</v>
      </c>
      <c r="K37" s="57">
        <v>5</v>
      </c>
      <c r="L37" s="57"/>
      <c r="M37" s="57" t="str">
        <f>E32</f>
        <v>FT Freiburg</v>
      </c>
      <c r="N37" s="57"/>
      <c r="O37" s="57"/>
      <c r="P37" s="57"/>
      <c r="Q37" s="57"/>
      <c r="R37" s="57"/>
      <c r="S37" s="184">
        <v>0</v>
      </c>
      <c r="T37" s="185">
        <v>2</v>
      </c>
      <c r="U37" s="184">
        <v>17</v>
      </c>
      <c r="V37" s="185">
        <v>50</v>
      </c>
      <c r="W37" s="138"/>
      <c r="X37" s="139"/>
      <c r="Y37" s="234">
        <v>2</v>
      </c>
    </row>
    <row r="38" spans="1:25" x14ac:dyDescent="0.25">
      <c r="A38" s="137"/>
      <c r="B38" s="133" t="s">
        <v>5</v>
      </c>
      <c r="C38" s="61">
        <f>C33</f>
        <v>0</v>
      </c>
      <c r="D38" s="61"/>
      <c r="E38" s="61" t="str">
        <f>E33</f>
        <v>JC Sinzheim</v>
      </c>
      <c r="F38" s="78" t="s">
        <v>54</v>
      </c>
      <c r="G38" s="53">
        <f>C34</f>
        <v>0</v>
      </c>
      <c r="H38" s="61"/>
      <c r="I38" s="61"/>
      <c r="J38" s="61"/>
      <c r="K38" s="61"/>
      <c r="L38" s="61"/>
      <c r="M38" s="61">
        <f>E34</f>
        <v>0</v>
      </c>
      <c r="N38" s="61"/>
      <c r="O38" s="61"/>
      <c r="P38" s="61"/>
      <c r="Q38" s="61"/>
      <c r="R38" s="61"/>
      <c r="S38" s="186"/>
      <c r="T38" s="187"/>
      <c r="U38" s="186"/>
      <c r="V38" s="187"/>
      <c r="W38" s="138"/>
      <c r="X38" s="140"/>
    </row>
    <row r="39" spans="1:25" x14ac:dyDescent="0.25">
      <c r="A39" s="137"/>
      <c r="B39" s="133" t="s">
        <v>7</v>
      </c>
      <c r="C39" s="61">
        <f>C31</f>
        <v>0</v>
      </c>
      <c r="D39" s="61"/>
      <c r="E39" s="61" t="str">
        <f>E31</f>
        <v>Freiburger JC</v>
      </c>
      <c r="F39" s="78" t="s">
        <v>54</v>
      </c>
      <c r="G39" s="53">
        <f>C34</f>
        <v>0</v>
      </c>
      <c r="H39" s="61"/>
      <c r="I39" s="61"/>
      <c r="J39" s="61"/>
      <c r="K39" s="61"/>
      <c r="L39" s="61"/>
      <c r="M39" s="61">
        <f>E34</f>
        <v>0</v>
      </c>
      <c r="N39" s="61"/>
      <c r="O39" s="61"/>
      <c r="P39" s="61"/>
      <c r="Q39" s="61"/>
      <c r="R39" s="61"/>
      <c r="S39" s="186"/>
      <c r="T39" s="187"/>
      <c r="U39" s="186"/>
      <c r="V39" s="187"/>
      <c r="W39" s="138"/>
      <c r="X39" s="140"/>
    </row>
    <row r="40" spans="1:25" ht="14.25" customHeight="1" x14ac:dyDescent="0.25">
      <c r="A40" s="137"/>
      <c r="B40" s="133" t="s">
        <v>8</v>
      </c>
      <c r="C40" s="61">
        <f>C32</f>
        <v>0</v>
      </c>
      <c r="D40" s="61"/>
      <c r="E40" s="61" t="str">
        <f>E32</f>
        <v>FT Freiburg</v>
      </c>
      <c r="F40" s="78" t="s">
        <v>54</v>
      </c>
      <c r="G40" s="53">
        <f>C33</f>
        <v>0</v>
      </c>
      <c r="H40" s="61"/>
      <c r="I40" s="61"/>
      <c r="J40" s="61">
        <v>6</v>
      </c>
      <c r="K40" s="61">
        <v>1</v>
      </c>
      <c r="L40" s="61"/>
      <c r="M40" s="61" t="str">
        <f>E33</f>
        <v>JC Sinzheim</v>
      </c>
      <c r="N40" s="61"/>
      <c r="O40" s="61"/>
      <c r="P40" s="61"/>
      <c r="Q40" s="61"/>
      <c r="R40" s="61"/>
      <c r="S40" s="186">
        <v>2</v>
      </c>
      <c r="T40" s="187">
        <v>0</v>
      </c>
      <c r="U40" s="186">
        <v>60</v>
      </c>
      <c r="V40" s="187">
        <v>10</v>
      </c>
      <c r="W40" s="138"/>
      <c r="X40" s="140"/>
      <c r="Y40" s="234">
        <v>9</v>
      </c>
    </row>
    <row r="41" spans="1:25" ht="14.25" customHeight="1" x14ac:dyDescent="0.25">
      <c r="A41" s="137"/>
      <c r="B41" s="133" t="s">
        <v>15</v>
      </c>
      <c r="C41" s="61">
        <f>C31</f>
        <v>0</v>
      </c>
      <c r="D41" s="61"/>
      <c r="E41" s="61" t="str">
        <f>E31</f>
        <v>Freiburger JC</v>
      </c>
      <c r="F41" s="78" t="s">
        <v>54</v>
      </c>
      <c r="G41" s="53">
        <f>C33</f>
        <v>0</v>
      </c>
      <c r="H41" s="61"/>
      <c r="I41" s="61"/>
      <c r="J41" s="61">
        <v>5</v>
      </c>
      <c r="K41" s="61">
        <v>2</v>
      </c>
      <c r="L41" s="61"/>
      <c r="M41" s="61" t="str">
        <f>E33</f>
        <v>JC Sinzheim</v>
      </c>
      <c r="N41" s="61"/>
      <c r="O41" s="61"/>
      <c r="P41" s="61"/>
      <c r="Q41" s="61"/>
      <c r="R41" s="61"/>
      <c r="S41" s="186">
        <v>2</v>
      </c>
      <c r="T41" s="187">
        <v>0</v>
      </c>
      <c r="U41" s="186">
        <v>50</v>
      </c>
      <c r="V41" s="187">
        <v>15</v>
      </c>
      <c r="W41" s="138"/>
      <c r="X41" s="140"/>
      <c r="Y41" s="234">
        <v>4</v>
      </c>
    </row>
    <row r="42" spans="1:25" ht="15" customHeight="1" thickBot="1" x14ac:dyDescent="0.3">
      <c r="A42" s="137"/>
      <c r="B42" s="134" t="s">
        <v>6</v>
      </c>
      <c r="C42" s="69">
        <f>C32</f>
        <v>0</v>
      </c>
      <c r="D42" s="69"/>
      <c r="E42" s="69" t="str">
        <f>E32</f>
        <v>FT Freiburg</v>
      </c>
      <c r="F42" s="80" t="s">
        <v>54</v>
      </c>
      <c r="G42" s="69">
        <f>C34</f>
        <v>0</v>
      </c>
      <c r="H42" s="69"/>
      <c r="I42" s="69"/>
      <c r="J42" s="69"/>
      <c r="K42" s="69"/>
      <c r="L42" s="69"/>
      <c r="M42" s="69">
        <f>E34</f>
        <v>0</v>
      </c>
      <c r="N42" s="69"/>
      <c r="O42" s="69"/>
      <c r="P42" s="69"/>
      <c r="Q42" s="69"/>
      <c r="R42" s="69"/>
      <c r="S42" s="188"/>
      <c r="T42" s="189"/>
      <c r="U42" s="188"/>
      <c r="V42" s="189"/>
      <c r="W42" s="138"/>
      <c r="X42" s="140"/>
    </row>
    <row r="43" spans="1:25" ht="15" customHeight="1" x14ac:dyDescent="0.25">
      <c r="A43" s="208"/>
      <c r="B43" s="209"/>
      <c r="C43" s="210"/>
      <c r="D43" s="210"/>
      <c r="E43" s="210"/>
      <c r="F43" s="210"/>
      <c r="G43" s="210"/>
      <c r="H43" s="210"/>
      <c r="I43" s="210"/>
      <c r="J43" s="210"/>
      <c r="K43" s="210"/>
      <c r="L43" s="210"/>
      <c r="M43" s="210"/>
      <c r="N43" s="210"/>
      <c r="O43" s="210"/>
      <c r="P43" s="210"/>
      <c r="Q43" s="210"/>
      <c r="R43" s="210"/>
      <c r="S43" s="211"/>
      <c r="T43" s="211"/>
      <c r="U43" s="211"/>
      <c r="V43" s="211"/>
      <c r="W43" s="212"/>
      <c r="X43" s="212"/>
    </row>
    <row r="44" spans="1:25" x14ac:dyDescent="0.25">
      <c r="B44" s="62" t="s">
        <v>72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5" x14ac:dyDescent="0.25">
      <c r="B45" s="125" t="s">
        <v>57</v>
      </c>
      <c r="C45" s="57">
        <f>IF(X15=1,C15,IF(X16=1,C16,IF(X17=1,C17,IF(X18=1,C18,""))))</f>
        <v>0</v>
      </c>
      <c r="D45" s="57" t="s">
        <v>91</v>
      </c>
      <c r="E45" s="57" t="s">
        <v>89</v>
      </c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</row>
    <row r="46" spans="1:25" x14ac:dyDescent="0.25">
      <c r="B46" s="126"/>
      <c r="C46" s="102"/>
      <c r="D46" s="87"/>
      <c r="E46" s="87"/>
      <c r="F46" s="103">
        <v>6</v>
      </c>
      <c r="G46" s="143" t="str">
        <f>IF(F47="w",C45,IF(F47="r",C47,""))</f>
        <v/>
      </c>
      <c r="H46" s="57"/>
      <c r="I46" s="57"/>
      <c r="J46" s="57" t="s">
        <v>91</v>
      </c>
      <c r="K46" s="57"/>
      <c r="L46" s="57" t="s">
        <v>89</v>
      </c>
      <c r="M46" s="57"/>
      <c r="N46" s="57"/>
      <c r="O46" s="57"/>
      <c r="P46" s="57"/>
      <c r="Q46" s="87"/>
      <c r="R46" s="87"/>
      <c r="S46" s="87"/>
      <c r="T46" s="87"/>
      <c r="U46" s="87"/>
      <c r="V46" s="87"/>
      <c r="W46" s="87"/>
      <c r="X46" s="87"/>
      <c r="Y46" s="234">
        <v>10</v>
      </c>
    </row>
    <row r="47" spans="1:25" x14ac:dyDescent="0.25">
      <c r="B47" s="125" t="s">
        <v>56</v>
      </c>
      <c r="C47" s="57">
        <f>IF(X31=2,C31,IF(X32=2,C32,IF(X33=2,C33,IF(X34=2,C34,""))))</f>
        <v>0</v>
      </c>
      <c r="D47" s="57" t="s">
        <v>94</v>
      </c>
      <c r="E47" s="57" t="s">
        <v>89</v>
      </c>
      <c r="F47" s="104">
        <v>1</v>
      </c>
      <c r="G47" s="144" t="str">
        <f>IF(F47="w",E45,IF(F47="r",E47,""))</f>
        <v/>
      </c>
      <c r="H47" s="102"/>
      <c r="I47" s="102"/>
      <c r="J47" s="102"/>
      <c r="K47" s="102"/>
      <c r="L47" s="102"/>
      <c r="M47" s="102"/>
      <c r="N47" s="102"/>
      <c r="O47" s="102"/>
      <c r="P47" s="103">
        <v>5</v>
      </c>
      <c r="Q47" s="87"/>
      <c r="R47" s="87"/>
      <c r="S47" s="87"/>
      <c r="T47" s="87"/>
      <c r="U47" s="87"/>
      <c r="V47" s="87"/>
      <c r="W47" s="87"/>
      <c r="X47" s="87"/>
    </row>
    <row r="48" spans="1:25" x14ac:dyDescent="0.25">
      <c r="B48" s="125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91"/>
      <c r="Q48" s="143" t="str">
        <f>IF(P50="w",G46,IF(P50="r",G50,""))</f>
        <v/>
      </c>
      <c r="R48" s="57"/>
      <c r="S48" s="57" t="s">
        <v>91</v>
      </c>
      <c r="T48" s="57"/>
      <c r="U48" s="57"/>
      <c r="V48" s="57"/>
      <c r="W48" s="57"/>
      <c r="X48" s="57"/>
      <c r="Y48" s="234">
        <v>13</v>
      </c>
    </row>
    <row r="49" spans="2:25" x14ac:dyDescent="0.25">
      <c r="B49" s="125" t="s">
        <v>58</v>
      </c>
      <c r="C49" s="57">
        <f>IF(X15=2,C15,IF(X16=2,C16,IF(X17=2,C17,IF(X18=2,C18,""))))</f>
        <v>0</v>
      </c>
      <c r="D49" s="57" t="s">
        <v>90</v>
      </c>
      <c r="E49" s="57" t="s">
        <v>89</v>
      </c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91"/>
      <c r="Q49" s="144" t="str">
        <f>IF(P50="w",G47,IF(P50="r",G51,""))</f>
        <v/>
      </c>
      <c r="R49" s="87"/>
      <c r="S49" s="87"/>
      <c r="T49" s="87"/>
      <c r="U49" s="87"/>
      <c r="V49" s="87"/>
      <c r="W49" s="87"/>
      <c r="X49" s="87"/>
      <c r="Y49" s="234">
        <v>11</v>
      </c>
    </row>
    <row r="50" spans="2:25" x14ac:dyDescent="0.25">
      <c r="B50" s="126"/>
      <c r="C50" s="102"/>
      <c r="D50" s="87"/>
      <c r="E50" s="87"/>
      <c r="F50" s="103">
        <v>6</v>
      </c>
      <c r="G50" s="143" t="str">
        <f>IF(F51="w",C49,IF(F51="r",C51,""))</f>
        <v/>
      </c>
      <c r="H50" s="57"/>
      <c r="I50" s="57"/>
      <c r="J50" s="57" t="s">
        <v>90</v>
      </c>
      <c r="K50" s="57" t="s">
        <v>89</v>
      </c>
      <c r="L50" s="57"/>
      <c r="M50" s="57"/>
      <c r="N50" s="57"/>
      <c r="O50" s="57"/>
      <c r="P50" s="104">
        <v>2</v>
      </c>
      <c r="Q50" s="87"/>
      <c r="R50" s="87"/>
      <c r="S50" s="87"/>
      <c r="T50" s="87"/>
      <c r="U50" s="87"/>
      <c r="V50" s="87"/>
      <c r="W50" s="87"/>
      <c r="X50" s="87"/>
    </row>
    <row r="51" spans="2:25" x14ac:dyDescent="0.25">
      <c r="B51" s="125" t="s">
        <v>59</v>
      </c>
      <c r="C51" s="57">
        <f>IF(X31=1,C31,IF(X32=1,C32,IF(X33=1,C33,IF(X34=1,C34,""))))</f>
        <v>0</v>
      </c>
      <c r="D51" s="57" t="s">
        <v>95</v>
      </c>
      <c r="E51" s="57" t="s">
        <v>89</v>
      </c>
      <c r="F51" s="105">
        <v>1</v>
      </c>
      <c r="G51" s="144" t="str">
        <f>IF(F51="w",E49,IF(F51="r",E51,""))</f>
        <v/>
      </c>
      <c r="H51" s="102"/>
      <c r="I51" s="102"/>
      <c r="J51" s="102"/>
      <c r="K51" s="102"/>
      <c r="L51" s="102"/>
      <c r="M51" s="102"/>
      <c r="N51" s="102"/>
      <c r="O51" s="102"/>
      <c r="P51" s="11"/>
      <c r="Q51" s="11"/>
      <c r="R51" s="11"/>
      <c r="S51" s="11"/>
      <c r="T51" s="11"/>
      <c r="U51" s="11"/>
      <c r="V51" s="11"/>
      <c r="W51" s="11"/>
      <c r="X51" s="11"/>
    </row>
    <row r="52" spans="2:25" x14ac:dyDescent="0.25">
      <c r="B52" s="119"/>
      <c r="C52" s="10"/>
      <c r="D52" s="11"/>
      <c r="E52" s="11"/>
      <c r="F52" s="11"/>
      <c r="G52" s="10"/>
      <c r="H52" s="10"/>
      <c r="I52" s="10"/>
      <c r="J52" s="10"/>
      <c r="K52" s="10"/>
      <c r="L52" s="10"/>
      <c r="M52" s="10"/>
      <c r="N52" s="10"/>
      <c r="O52" s="10"/>
      <c r="P52" s="11"/>
      <c r="Q52" s="10"/>
      <c r="R52" s="10"/>
      <c r="S52" s="10"/>
      <c r="T52" s="10"/>
      <c r="U52" s="10"/>
      <c r="V52" s="60"/>
      <c r="W52" s="10"/>
      <c r="X52" s="10"/>
    </row>
    <row r="53" spans="2:25" x14ac:dyDescent="0.25">
      <c r="B53" s="119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2:25" x14ac:dyDescent="0.25">
      <c r="B54" s="62" t="s">
        <v>60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2:25" x14ac:dyDescent="0.25">
      <c r="B55" s="125" t="s">
        <v>75</v>
      </c>
      <c r="C55" s="57" t="str">
        <f>IF(X25=1,C25,IF(X26=1,C26,IF(X27=1,C27,IF(X28=1,C28,""))))</f>
        <v/>
      </c>
      <c r="D55" s="57" t="s">
        <v>94</v>
      </c>
      <c r="E55" s="57" t="s">
        <v>89</v>
      </c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</row>
    <row r="56" spans="2:25" x14ac:dyDescent="0.25">
      <c r="B56" s="126"/>
      <c r="C56" s="102"/>
      <c r="D56" s="87"/>
      <c r="E56" s="87"/>
      <c r="F56" s="103">
        <v>2</v>
      </c>
      <c r="G56" s="143" t="str">
        <f>IF(F57="w",C55,IF(F57="r",C57,""))</f>
        <v/>
      </c>
      <c r="H56" s="57"/>
      <c r="I56" s="57"/>
      <c r="J56" s="57" t="s">
        <v>97</v>
      </c>
      <c r="K56" s="57"/>
      <c r="L56" s="57"/>
      <c r="M56" s="57"/>
      <c r="N56" s="57"/>
      <c r="O56" s="57"/>
      <c r="P56" s="57"/>
      <c r="Q56" s="87"/>
      <c r="R56" s="87"/>
      <c r="S56" s="87"/>
      <c r="T56" s="87"/>
      <c r="U56" s="87"/>
      <c r="V56" s="87"/>
      <c r="W56" s="87"/>
      <c r="X56" s="87"/>
      <c r="Y56" s="234">
        <v>12</v>
      </c>
    </row>
    <row r="57" spans="2:25" x14ac:dyDescent="0.25">
      <c r="B57" s="125" t="s">
        <v>76</v>
      </c>
      <c r="C57" s="57" t="str">
        <f>IF(X41=2,C41,IF(X42=2,C42,IF(X44=2,C44,IF(X45=2,C45,""))))</f>
        <v/>
      </c>
      <c r="D57" s="57" t="s">
        <v>95</v>
      </c>
      <c r="E57" s="57" t="s">
        <v>89</v>
      </c>
      <c r="F57" s="104">
        <v>5</v>
      </c>
      <c r="G57" s="144" t="str">
        <f>IF(F57="w",E55,IF(F57="r",E57,""))</f>
        <v/>
      </c>
      <c r="H57" s="102"/>
      <c r="I57" s="102"/>
      <c r="J57" s="102"/>
      <c r="K57" s="102"/>
      <c r="L57" s="102"/>
      <c r="M57" s="102"/>
      <c r="N57" s="102"/>
      <c r="O57" s="232"/>
      <c r="P57" s="232"/>
      <c r="Q57" s="210"/>
      <c r="R57" s="87"/>
      <c r="S57" s="87"/>
      <c r="T57" s="87"/>
      <c r="U57" s="87"/>
      <c r="V57" s="87"/>
      <c r="W57" s="87"/>
      <c r="X57" s="87"/>
    </row>
    <row r="58" spans="2:25" x14ac:dyDescent="0.25">
      <c r="B58" s="229"/>
      <c r="C58" s="210"/>
      <c r="D58" s="210"/>
      <c r="E58" s="210"/>
      <c r="F58" s="210"/>
      <c r="G58" s="230"/>
      <c r="H58" s="210"/>
      <c r="I58" s="210"/>
      <c r="J58" s="210"/>
      <c r="K58" s="210"/>
      <c r="L58" s="210"/>
      <c r="M58" s="210"/>
      <c r="N58" s="210"/>
      <c r="O58" s="210"/>
      <c r="P58" s="210"/>
      <c r="Q58" s="210"/>
      <c r="R58" s="210"/>
      <c r="S58" s="210"/>
      <c r="T58" s="210"/>
      <c r="U58" s="210"/>
      <c r="V58" s="210"/>
      <c r="W58" s="210"/>
      <c r="X58" s="210"/>
    </row>
    <row r="60" spans="2:25" x14ac:dyDescent="0.25">
      <c r="B60" s="62" t="s">
        <v>61</v>
      </c>
      <c r="C60" s="210"/>
      <c r="D60" s="210"/>
      <c r="E60" s="210"/>
      <c r="F60" s="210"/>
      <c r="G60" s="210"/>
      <c r="H60" s="210"/>
      <c r="I60" s="210"/>
      <c r="J60" s="210"/>
      <c r="K60" s="210"/>
      <c r="L60" s="210"/>
      <c r="M60" s="210"/>
      <c r="N60" s="210"/>
      <c r="O60" s="210"/>
      <c r="P60" s="210"/>
      <c r="Q60" s="230" t="str">
        <f>IF(P62="w",G56,IF(P62="r",G62,""))</f>
        <v/>
      </c>
      <c r="R60" s="210"/>
      <c r="S60" s="210"/>
      <c r="T60" s="210"/>
      <c r="U60" s="210"/>
      <c r="V60" s="210"/>
      <c r="W60" s="210"/>
      <c r="X60" s="210"/>
    </row>
    <row r="61" spans="2:25" x14ac:dyDescent="0.25">
      <c r="B61" s="125" t="s">
        <v>73</v>
      </c>
      <c r="C61" s="57" t="str">
        <f>IF(X25=2,C25,IF(X26=2,C26,IF(X27=2,C27,IF(X28=2,C28,""))))</f>
        <v/>
      </c>
      <c r="D61" s="57"/>
      <c r="E61" s="57" t="s">
        <v>89</v>
      </c>
      <c r="F61" s="87"/>
      <c r="G61" s="87"/>
      <c r="H61" s="87"/>
      <c r="I61" s="87"/>
      <c r="J61" s="87"/>
      <c r="K61" s="87"/>
      <c r="L61" s="87"/>
      <c r="M61" s="87"/>
      <c r="N61" s="87"/>
      <c r="O61" s="210"/>
      <c r="P61" s="210"/>
      <c r="Q61" s="230" t="str">
        <f>IF(P62="w",G57,IF(P62="r",G63,""))</f>
        <v/>
      </c>
      <c r="R61" s="87"/>
      <c r="S61" s="87"/>
      <c r="T61" s="87"/>
      <c r="U61" s="87"/>
      <c r="V61" s="87"/>
      <c r="W61" s="87"/>
      <c r="X61" s="87"/>
    </row>
    <row r="62" spans="2:25" x14ac:dyDescent="0.25">
      <c r="B62" s="126"/>
      <c r="C62" s="102"/>
      <c r="D62" s="87"/>
      <c r="E62" s="87"/>
      <c r="F62" s="103">
        <v>0</v>
      </c>
      <c r="G62" s="143" t="str">
        <f>IF(F63="w",C61,IF(F63="r",C63,""))</f>
        <v/>
      </c>
      <c r="H62" s="57"/>
      <c r="I62" s="57"/>
      <c r="J62" s="57" t="s">
        <v>89</v>
      </c>
      <c r="K62" s="57"/>
      <c r="L62" s="57"/>
      <c r="M62" s="57"/>
      <c r="N62" s="57"/>
      <c r="O62" s="231"/>
      <c r="P62" s="231"/>
      <c r="Q62" s="210"/>
      <c r="R62" s="87"/>
      <c r="S62" s="87"/>
      <c r="T62" s="87"/>
      <c r="U62" s="87"/>
      <c r="V62" s="87"/>
      <c r="W62" s="87"/>
      <c r="X62" s="87"/>
    </row>
    <row r="63" spans="2:25" x14ac:dyDescent="0.25">
      <c r="B63" s="125" t="s">
        <v>74</v>
      </c>
      <c r="C63" s="57" t="str">
        <f>IF(X41=1,C41,IF(X42=1,C42,IF(X44=1,C44,IF(X45=1,C45,""))))</f>
        <v/>
      </c>
      <c r="D63" s="57"/>
      <c r="E63" s="57" t="s">
        <v>89</v>
      </c>
      <c r="F63" s="105">
        <v>0</v>
      </c>
      <c r="G63" s="144" t="str">
        <f>IF(F63="w",E61,IF(F63="r",E63,""))</f>
        <v/>
      </c>
      <c r="H63" s="102"/>
      <c r="I63" s="102"/>
      <c r="J63" s="102"/>
      <c r="K63" s="102"/>
      <c r="L63" s="102"/>
      <c r="M63" s="102"/>
      <c r="N63" s="102"/>
      <c r="O63" s="102"/>
      <c r="P63" s="11"/>
      <c r="Q63" s="11"/>
      <c r="R63" s="11"/>
      <c r="S63" s="11"/>
      <c r="T63" s="11"/>
      <c r="U63" s="11"/>
      <c r="V63" s="11"/>
      <c r="W63" s="11"/>
      <c r="X63" s="11"/>
    </row>
  </sheetData>
  <protectedRanges>
    <protectedRange sqref="X15:X18 S21:X26 X31:X34 A37:A43 A21:A26 F47 P50 F51 P62 F63 F57:F58 S37:X43" name="Bereich1"/>
  </protectedRanges>
  <mergeCells count="1">
    <mergeCell ref="B2:E2"/>
  </mergeCells>
  <phoneticPr fontId="0" type="noConversion"/>
  <conditionalFormatting sqref="A21">
    <cfRule type="expression" dxfId="41" priority="15" stopIfTrue="1">
      <formula>$D$7="l"</formula>
    </cfRule>
    <cfRule type="expression" dxfId="40" priority="16" stopIfTrue="1">
      <formula>$D$7="a"</formula>
    </cfRule>
  </conditionalFormatting>
  <conditionalFormatting sqref="B21">
    <cfRule type="expression" dxfId="39" priority="17" stopIfTrue="1">
      <formula>$A$21="l"</formula>
    </cfRule>
    <cfRule type="expression" dxfId="38" priority="18" stopIfTrue="1">
      <formula>$A$21="a"</formula>
    </cfRule>
  </conditionalFormatting>
  <conditionalFormatting sqref="B22">
    <cfRule type="expression" dxfId="37" priority="19" stopIfTrue="1">
      <formula>$A$22="l"</formula>
    </cfRule>
    <cfRule type="expression" dxfId="36" priority="20" stopIfTrue="1">
      <formula>$A$22="a"</formula>
    </cfRule>
  </conditionalFormatting>
  <conditionalFormatting sqref="B23">
    <cfRule type="expression" dxfId="35" priority="21" stopIfTrue="1">
      <formula>$A$23="l"</formula>
    </cfRule>
    <cfRule type="expression" dxfId="34" priority="22" stopIfTrue="1">
      <formula>$A$23="a"</formula>
    </cfRule>
  </conditionalFormatting>
  <conditionalFormatting sqref="B24">
    <cfRule type="expression" dxfId="33" priority="23" stopIfTrue="1">
      <formula>$A$24="l"</formula>
    </cfRule>
    <cfRule type="expression" dxfId="32" priority="24" stopIfTrue="1">
      <formula>$A$24="a"</formula>
    </cfRule>
  </conditionalFormatting>
  <conditionalFormatting sqref="B25">
    <cfRule type="expression" dxfId="31" priority="26" stopIfTrue="1">
      <formula>$A$25="a"</formula>
    </cfRule>
    <cfRule type="expression" dxfId="30" priority="25" stopIfTrue="1">
      <formula>$A$25="l"</formula>
    </cfRule>
  </conditionalFormatting>
  <conditionalFormatting sqref="B26">
    <cfRule type="expression" dxfId="29" priority="28" stopIfTrue="1">
      <formula>$A$26="a"</formula>
    </cfRule>
    <cfRule type="expression" dxfId="28" priority="27" stopIfTrue="1">
      <formula>$A$26="l"</formula>
    </cfRule>
  </conditionalFormatting>
  <conditionalFormatting sqref="B37">
    <cfRule type="expression" dxfId="27" priority="30" stopIfTrue="1">
      <formula>$A$37="a"</formula>
    </cfRule>
    <cfRule type="expression" dxfId="26" priority="29" stopIfTrue="1">
      <formula>$A$37="l"</formula>
    </cfRule>
  </conditionalFormatting>
  <conditionalFormatting sqref="B38">
    <cfRule type="expression" dxfId="25" priority="32" stopIfTrue="1">
      <formula>$A$38="a"</formula>
    </cfRule>
    <cfRule type="expression" dxfId="24" priority="31" stopIfTrue="1">
      <formula>$A$38="l"</formula>
    </cfRule>
  </conditionalFormatting>
  <conditionalFormatting sqref="B39">
    <cfRule type="expression" dxfId="23" priority="34" stopIfTrue="1">
      <formula>$A$39="a"</formula>
    </cfRule>
    <cfRule type="expression" dxfId="22" priority="33" stopIfTrue="1">
      <formula>$A$39="l"</formula>
    </cfRule>
  </conditionalFormatting>
  <conditionalFormatting sqref="B40">
    <cfRule type="expression" dxfId="21" priority="35" stopIfTrue="1">
      <formula>$A$40="l"</formula>
    </cfRule>
    <cfRule type="expression" dxfId="20" priority="36" stopIfTrue="1">
      <formula>$A$40="a"</formula>
    </cfRule>
  </conditionalFormatting>
  <conditionalFormatting sqref="B41">
    <cfRule type="expression" dxfId="19" priority="37" stopIfTrue="1">
      <formula>$A$41="l"</formula>
    </cfRule>
    <cfRule type="expression" dxfId="18" priority="38" stopIfTrue="1">
      <formula>$A$41="a"</formula>
    </cfRule>
  </conditionalFormatting>
  <conditionalFormatting sqref="B42:B43">
    <cfRule type="expression" dxfId="17" priority="39" stopIfTrue="1">
      <formula>$A$42="l"</formula>
    </cfRule>
    <cfRule type="expression" dxfId="16" priority="40" stopIfTrue="1">
      <formula>$A$42="a"</formula>
    </cfRule>
  </conditionalFormatting>
  <conditionalFormatting sqref="C45:E45 C47:E47 C57:D57 C58:E58">
    <cfRule type="expression" dxfId="15" priority="41" stopIfTrue="1">
      <formula>$F$47="a"</formula>
    </cfRule>
    <cfRule type="expression" dxfId="14" priority="42" stopIfTrue="1">
      <formula>$F$47="l"</formula>
    </cfRule>
  </conditionalFormatting>
  <conditionalFormatting sqref="C49:E49 C51:E51">
    <cfRule type="expression" dxfId="13" priority="43" stopIfTrue="1">
      <formula>$F$51="a"</formula>
    </cfRule>
    <cfRule type="expression" dxfId="12" priority="44" stopIfTrue="1">
      <formula>$F$51="l"</formula>
    </cfRule>
  </conditionalFormatting>
  <conditionalFormatting sqref="C55:E55">
    <cfRule type="expression" dxfId="11" priority="6" stopIfTrue="1">
      <formula>$F$47="l"</formula>
    </cfRule>
    <cfRule type="expression" dxfId="10" priority="5" stopIfTrue="1">
      <formula>$F$47="a"</formula>
    </cfRule>
  </conditionalFormatting>
  <conditionalFormatting sqref="C61:E61">
    <cfRule type="expression" dxfId="9" priority="12" stopIfTrue="1">
      <formula>$F$51="l"</formula>
    </cfRule>
    <cfRule type="expression" dxfId="8" priority="11" stopIfTrue="1">
      <formula>$F$51="a"</formula>
    </cfRule>
  </conditionalFormatting>
  <conditionalFormatting sqref="C63:E63">
    <cfRule type="expression" dxfId="7" priority="2" stopIfTrue="1">
      <formula>$F$51="l"</formula>
    </cfRule>
    <cfRule type="expression" dxfId="6" priority="1" stopIfTrue="1">
      <formula>$F$51="a"</formula>
    </cfRule>
  </conditionalFormatting>
  <conditionalFormatting sqref="E57">
    <cfRule type="expression" dxfId="5" priority="4" stopIfTrue="1">
      <formula>$F$51="l"</formula>
    </cfRule>
    <cfRule type="expression" dxfId="4" priority="3" stopIfTrue="1">
      <formula>$F$51="a"</formula>
    </cfRule>
  </conditionalFormatting>
  <conditionalFormatting sqref="G46:O47 G50:O51 G56:L56 N56:O56 G57:O58 G62:O63">
    <cfRule type="expression" dxfId="3" priority="45" stopIfTrue="1">
      <formula>$P$50="a"</formula>
    </cfRule>
    <cfRule type="expression" dxfId="2" priority="46" stopIfTrue="1">
      <formula>$P$50="l"</formula>
    </cfRule>
  </conditionalFormatting>
  <conditionalFormatting sqref="M56">
    <cfRule type="expression" dxfId="1" priority="8" stopIfTrue="1">
      <formula>$F$51="l"</formula>
    </cfRule>
    <cfRule type="expression" dxfId="0" priority="7" stopIfTrue="1">
      <formula>$F$51="a"</formula>
    </cfRule>
  </conditionalFormatting>
  <pageMargins left="0.19685039370078741" right="0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815A4-60D9-4FCC-AF34-E91EA0A6EFA8}">
  <dimension ref="B1:L29"/>
  <sheetViews>
    <sheetView workbookViewId="0">
      <selection activeCell="H6" sqref="H6:H26"/>
    </sheetView>
  </sheetViews>
  <sheetFormatPr baseColWidth="10" defaultRowHeight="15" x14ac:dyDescent="0.25"/>
  <cols>
    <col min="1" max="1" width="3" customWidth="1"/>
    <col min="2" max="2" width="9.42578125" style="213" bestFit="1" customWidth="1"/>
    <col min="3" max="3" width="11.28515625" customWidth="1"/>
    <col min="4" max="4" width="26.28515625" customWidth="1"/>
    <col min="5" max="5" width="5.5703125" customWidth="1"/>
    <col min="6" max="6" width="5.7109375" bestFit="1" customWidth="1"/>
    <col min="7" max="7" width="7.7109375" customWidth="1"/>
    <col min="8" max="8" width="9.42578125" style="213" bestFit="1" customWidth="1"/>
    <col min="9" max="9" width="11.28515625" customWidth="1"/>
    <col min="10" max="10" width="26.28515625" customWidth="1"/>
    <col min="11" max="11" width="5.5703125" customWidth="1"/>
    <col min="12" max="12" width="5.7109375" bestFit="1" customWidth="1"/>
  </cols>
  <sheetData>
    <row r="1" spans="2:12" ht="22.15" customHeight="1" thickBot="1" x14ac:dyDescent="0.25">
      <c r="B1" s="251" t="s">
        <v>79</v>
      </c>
      <c r="C1" s="251"/>
      <c r="D1" s="251"/>
      <c r="E1" s="251"/>
      <c r="F1" s="251"/>
      <c r="H1" s="251" t="s">
        <v>79</v>
      </c>
      <c r="I1" s="251"/>
      <c r="J1" s="251"/>
      <c r="K1" s="251"/>
      <c r="L1" s="251"/>
    </row>
    <row r="2" spans="2:12" ht="21" customHeight="1" thickBot="1" x14ac:dyDescent="0.25">
      <c r="B2" s="252" t="s">
        <v>80</v>
      </c>
      <c r="C2" s="253"/>
      <c r="D2" s="253"/>
      <c r="E2" s="253"/>
      <c r="F2" s="254"/>
      <c r="H2" s="252" t="s">
        <v>81</v>
      </c>
      <c r="I2" s="253"/>
      <c r="J2" s="253"/>
      <c r="K2" s="253"/>
      <c r="L2" s="254"/>
    </row>
    <row r="3" spans="2:12" ht="24" customHeight="1" thickBot="1" x14ac:dyDescent="0.25">
      <c r="B3" s="252" t="s">
        <v>82</v>
      </c>
      <c r="C3" s="253"/>
      <c r="D3" s="253"/>
      <c r="E3" s="253"/>
      <c r="F3" s="254"/>
      <c r="H3" s="252" t="s">
        <v>82</v>
      </c>
      <c r="I3" s="253"/>
      <c r="J3" s="253"/>
      <c r="K3" s="253"/>
      <c r="L3" s="254"/>
    </row>
    <row r="4" spans="2:12" ht="10.15" customHeight="1" thickBot="1" x14ac:dyDescent="0.3"/>
    <row r="5" spans="2:12" ht="15.75" thickBot="1" x14ac:dyDescent="0.3">
      <c r="B5" s="214" t="s">
        <v>83</v>
      </c>
      <c r="C5" s="215" t="s">
        <v>84</v>
      </c>
      <c r="D5" s="215"/>
      <c r="E5" s="216" t="s">
        <v>85</v>
      </c>
      <c r="F5" s="217" t="s">
        <v>14</v>
      </c>
      <c r="H5" s="214" t="s">
        <v>83</v>
      </c>
      <c r="I5" s="215" t="s">
        <v>84</v>
      </c>
      <c r="J5" s="215"/>
      <c r="K5" s="216" t="s">
        <v>85</v>
      </c>
      <c r="L5" s="217" t="s">
        <v>14</v>
      </c>
    </row>
    <row r="6" spans="2:12" ht="15" customHeight="1" x14ac:dyDescent="0.2">
      <c r="B6" s="242"/>
      <c r="C6" s="245"/>
      <c r="D6" s="246"/>
      <c r="E6" s="236"/>
      <c r="F6" s="239"/>
      <c r="H6" s="242"/>
      <c r="I6" s="245"/>
      <c r="J6" s="246"/>
      <c r="K6" s="236"/>
      <c r="L6" s="239"/>
    </row>
    <row r="7" spans="2:12" ht="15" customHeight="1" x14ac:dyDescent="0.2">
      <c r="B7" s="243"/>
      <c r="C7" s="247"/>
      <c r="D7" s="248"/>
      <c r="E7" s="237"/>
      <c r="F7" s="240"/>
      <c r="H7" s="243"/>
      <c r="I7" s="247"/>
      <c r="J7" s="248"/>
      <c r="K7" s="237"/>
      <c r="L7" s="240"/>
    </row>
    <row r="8" spans="2:12" ht="15.75" customHeight="1" thickBot="1" x14ac:dyDescent="0.25">
      <c r="B8" s="244"/>
      <c r="C8" s="249"/>
      <c r="D8" s="250"/>
      <c r="E8" s="238"/>
      <c r="F8" s="241"/>
      <c r="H8" s="244"/>
      <c r="I8" s="249"/>
      <c r="J8" s="250"/>
      <c r="K8" s="238"/>
      <c r="L8" s="241"/>
    </row>
    <row r="9" spans="2:12" ht="15" customHeight="1" x14ac:dyDescent="0.2">
      <c r="B9" s="242"/>
      <c r="C9" s="245"/>
      <c r="D9" s="246"/>
      <c r="E9" s="236"/>
      <c r="F9" s="239"/>
      <c r="H9" s="242"/>
      <c r="I9" s="245"/>
      <c r="J9" s="246"/>
      <c r="K9" s="236"/>
      <c r="L9" s="239"/>
    </row>
    <row r="10" spans="2:12" ht="15" customHeight="1" x14ac:dyDescent="0.2">
      <c r="B10" s="243"/>
      <c r="C10" s="247"/>
      <c r="D10" s="248"/>
      <c r="E10" s="237"/>
      <c r="F10" s="240"/>
      <c r="H10" s="243"/>
      <c r="I10" s="247"/>
      <c r="J10" s="248"/>
      <c r="K10" s="237"/>
      <c r="L10" s="240"/>
    </row>
    <row r="11" spans="2:12" ht="15.75" customHeight="1" thickBot="1" x14ac:dyDescent="0.25">
      <c r="B11" s="244"/>
      <c r="C11" s="249"/>
      <c r="D11" s="250"/>
      <c r="E11" s="238"/>
      <c r="F11" s="241"/>
      <c r="H11" s="244"/>
      <c r="I11" s="249"/>
      <c r="J11" s="250"/>
      <c r="K11" s="238"/>
      <c r="L11" s="241"/>
    </row>
    <row r="12" spans="2:12" ht="15" customHeight="1" x14ac:dyDescent="0.2">
      <c r="B12" s="242"/>
      <c r="C12" s="245"/>
      <c r="D12" s="246"/>
      <c r="E12" s="236"/>
      <c r="F12" s="239"/>
      <c r="H12" s="242"/>
      <c r="I12" s="245"/>
      <c r="J12" s="246"/>
      <c r="K12" s="236"/>
      <c r="L12" s="239"/>
    </row>
    <row r="13" spans="2:12" ht="15" customHeight="1" x14ac:dyDescent="0.2">
      <c r="B13" s="243"/>
      <c r="C13" s="247"/>
      <c r="D13" s="248"/>
      <c r="E13" s="237"/>
      <c r="F13" s="240"/>
      <c r="H13" s="243"/>
      <c r="I13" s="247"/>
      <c r="J13" s="248"/>
      <c r="K13" s="237"/>
      <c r="L13" s="240"/>
    </row>
    <row r="14" spans="2:12" ht="15.75" customHeight="1" thickBot="1" x14ac:dyDescent="0.25">
      <c r="B14" s="244"/>
      <c r="C14" s="249"/>
      <c r="D14" s="250"/>
      <c r="E14" s="238"/>
      <c r="F14" s="241"/>
      <c r="H14" s="244"/>
      <c r="I14" s="249"/>
      <c r="J14" s="250"/>
      <c r="K14" s="238"/>
      <c r="L14" s="241"/>
    </row>
    <row r="15" spans="2:12" ht="15" customHeight="1" x14ac:dyDescent="0.2">
      <c r="B15" s="242"/>
      <c r="C15" s="219"/>
      <c r="D15" s="218"/>
      <c r="E15" s="221"/>
      <c r="F15" s="222"/>
      <c r="H15" s="242"/>
      <c r="I15" s="219"/>
      <c r="J15" s="220"/>
      <c r="K15" s="221"/>
      <c r="L15" s="222"/>
    </row>
    <row r="16" spans="2:12" ht="15" customHeight="1" x14ac:dyDescent="0.2">
      <c r="B16" s="243"/>
      <c r="C16" s="219"/>
      <c r="D16" s="220"/>
      <c r="E16" s="221"/>
      <c r="F16" s="222"/>
      <c r="H16" s="243"/>
      <c r="I16" s="219"/>
      <c r="J16" s="220"/>
      <c r="K16" s="221"/>
      <c r="L16" s="222"/>
    </row>
    <row r="17" spans="2:12" ht="15" customHeight="1" thickBot="1" x14ac:dyDescent="0.25">
      <c r="B17" s="244"/>
      <c r="C17" s="223"/>
      <c r="D17" s="224"/>
      <c r="E17" s="225"/>
      <c r="F17" s="226"/>
      <c r="H17" s="244"/>
      <c r="I17" s="223"/>
      <c r="J17" s="224"/>
      <c r="K17" s="225"/>
      <c r="L17" s="226"/>
    </row>
    <row r="18" spans="2:12" ht="15" customHeight="1" x14ac:dyDescent="0.2">
      <c r="B18" s="242"/>
      <c r="C18" s="219"/>
      <c r="D18" s="220"/>
      <c r="E18" s="221"/>
      <c r="F18" s="222"/>
      <c r="H18" s="242"/>
      <c r="I18" s="219"/>
      <c r="J18" s="220"/>
      <c r="K18" s="221"/>
      <c r="L18" s="222"/>
    </row>
    <row r="19" spans="2:12" ht="15" customHeight="1" x14ac:dyDescent="0.2">
      <c r="B19" s="243"/>
      <c r="C19" s="219"/>
      <c r="D19" s="220"/>
      <c r="E19" s="221"/>
      <c r="F19" s="222"/>
      <c r="H19" s="243"/>
      <c r="I19" s="219"/>
      <c r="J19" s="220"/>
      <c r="K19" s="221"/>
      <c r="L19" s="222"/>
    </row>
    <row r="20" spans="2:12" ht="15" customHeight="1" thickBot="1" x14ac:dyDescent="0.25">
      <c r="B20" s="244"/>
      <c r="C20" s="219"/>
      <c r="D20" s="220"/>
      <c r="E20" s="221"/>
      <c r="F20" s="222"/>
      <c r="H20" s="244"/>
      <c r="I20" s="219"/>
      <c r="J20" s="220"/>
      <c r="K20" s="221"/>
      <c r="L20" s="222"/>
    </row>
    <row r="21" spans="2:12" ht="15" customHeight="1" x14ac:dyDescent="0.2">
      <c r="B21" s="242"/>
      <c r="C21" s="245"/>
      <c r="D21" s="246"/>
      <c r="E21" s="236"/>
      <c r="F21" s="239"/>
      <c r="H21" s="242"/>
      <c r="I21" s="245"/>
      <c r="J21" s="246"/>
      <c r="K21" s="236"/>
      <c r="L21" s="239"/>
    </row>
    <row r="22" spans="2:12" ht="15" customHeight="1" x14ac:dyDescent="0.2">
      <c r="B22" s="243"/>
      <c r="C22" s="247"/>
      <c r="D22" s="248"/>
      <c r="E22" s="237"/>
      <c r="F22" s="240"/>
      <c r="H22" s="243"/>
      <c r="I22" s="247"/>
      <c r="J22" s="248"/>
      <c r="K22" s="237"/>
      <c r="L22" s="240"/>
    </row>
    <row r="23" spans="2:12" ht="15.75" customHeight="1" thickBot="1" x14ac:dyDescent="0.25">
      <c r="B23" s="244"/>
      <c r="C23" s="249"/>
      <c r="D23" s="250"/>
      <c r="E23" s="238"/>
      <c r="F23" s="241"/>
      <c r="H23" s="244"/>
      <c r="I23" s="249"/>
      <c r="J23" s="250"/>
      <c r="K23" s="238"/>
      <c r="L23" s="241"/>
    </row>
    <row r="24" spans="2:12" ht="15" customHeight="1" x14ac:dyDescent="0.2">
      <c r="B24" s="242"/>
      <c r="C24" s="245"/>
      <c r="D24" s="246"/>
      <c r="E24" s="236"/>
      <c r="F24" s="239"/>
      <c r="H24" s="242"/>
      <c r="I24" s="245"/>
      <c r="J24" s="246"/>
      <c r="K24" s="236"/>
      <c r="L24" s="239"/>
    </row>
    <row r="25" spans="2:12" ht="15" customHeight="1" x14ac:dyDescent="0.2">
      <c r="B25" s="243"/>
      <c r="C25" s="247"/>
      <c r="D25" s="248"/>
      <c r="E25" s="237"/>
      <c r="F25" s="240"/>
      <c r="H25" s="243"/>
      <c r="I25" s="247"/>
      <c r="J25" s="248"/>
      <c r="K25" s="237"/>
      <c r="L25" s="240"/>
    </row>
    <row r="26" spans="2:12" ht="15.75" customHeight="1" thickBot="1" x14ac:dyDescent="0.25">
      <c r="B26" s="244"/>
      <c r="C26" s="249"/>
      <c r="D26" s="250"/>
      <c r="E26" s="238"/>
      <c r="F26" s="241"/>
      <c r="H26" s="244"/>
      <c r="I26" s="249"/>
      <c r="J26" s="250"/>
      <c r="K26" s="238"/>
      <c r="L26" s="241"/>
    </row>
    <row r="27" spans="2:12" ht="24" customHeight="1" thickBot="1" x14ac:dyDescent="0.3">
      <c r="D27" s="227" t="s">
        <v>86</v>
      </c>
      <c r="E27" s="228"/>
      <c r="F27" s="228"/>
      <c r="J27" s="227" t="s">
        <v>86</v>
      </c>
      <c r="K27" s="228"/>
      <c r="L27" s="228"/>
    </row>
    <row r="29" spans="2:12" x14ac:dyDescent="0.25">
      <c r="B29" s="213" t="s">
        <v>87</v>
      </c>
      <c r="H29" s="213" t="s">
        <v>87</v>
      </c>
    </row>
  </sheetData>
  <mergeCells count="50">
    <mergeCell ref="B1:F1"/>
    <mergeCell ref="H1:L1"/>
    <mergeCell ref="B2:F2"/>
    <mergeCell ref="H2:L2"/>
    <mergeCell ref="B3:F3"/>
    <mergeCell ref="H3:L3"/>
    <mergeCell ref="K6:K8"/>
    <mergeCell ref="L6:L8"/>
    <mergeCell ref="B9:B11"/>
    <mergeCell ref="C9:D11"/>
    <mergeCell ref="E9:E11"/>
    <mergeCell ref="F9:F11"/>
    <mergeCell ref="H9:H11"/>
    <mergeCell ref="I9:J11"/>
    <mergeCell ref="K9:K11"/>
    <mergeCell ref="L9:L11"/>
    <mergeCell ref="B6:B8"/>
    <mergeCell ref="C6:D8"/>
    <mergeCell ref="E6:E8"/>
    <mergeCell ref="F6:F8"/>
    <mergeCell ref="H6:H8"/>
    <mergeCell ref="I6:J8"/>
    <mergeCell ref="K12:K14"/>
    <mergeCell ref="L12:L14"/>
    <mergeCell ref="B15:B17"/>
    <mergeCell ref="H15:H17"/>
    <mergeCell ref="B18:B20"/>
    <mergeCell ref="H18:H20"/>
    <mergeCell ref="B12:B14"/>
    <mergeCell ref="C12:D14"/>
    <mergeCell ref="E12:E14"/>
    <mergeCell ref="F12:F14"/>
    <mergeCell ref="H12:H14"/>
    <mergeCell ref="I12:J14"/>
    <mergeCell ref="K21:K23"/>
    <mergeCell ref="L21:L23"/>
    <mergeCell ref="B24:B26"/>
    <mergeCell ref="C24:D26"/>
    <mergeCell ref="E24:E26"/>
    <mergeCell ref="F24:F26"/>
    <mergeCell ref="H24:H26"/>
    <mergeCell ref="I24:J26"/>
    <mergeCell ref="K24:K26"/>
    <mergeCell ref="L24:L26"/>
    <mergeCell ref="B21:B23"/>
    <mergeCell ref="C21:D23"/>
    <mergeCell ref="E21:E23"/>
    <mergeCell ref="F21:F23"/>
    <mergeCell ref="H21:H23"/>
    <mergeCell ref="I21:J2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D95D0-23EA-4DD5-9832-77B03D404FB4}">
  <dimension ref="A1:E47"/>
  <sheetViews>
    <sheetView workbookViewId="0">
      <selection activeCell="B10" sqref="B10"/>
    </sheetView>
  </sheetViews>
  <sheetFormatPr baseColWidth="10" defaultRowHeight="12" customHeight="1" x14ac:dyDescent="0.2"/>
  <cols>
    <col min="1" max="1" width="15.7109375" customWidth="1"/>
    <col min="2" max="2" width="31.42578125" customWidth="1"/>
    <col min="3" max="3" width="15.7109375" customWidth="1"/>
    <col min="4" max="4" width="32.7109375" customWidth="1"/>
    <col min="5" max="5" width="11.7109375" customWidth="1"/>
    <col min="6" max="6" width="3.7109375" customWidth="1"/>
    <col min="7" max="7" width="16.7109375" customWidth="1"/>
    <col min="8" max="8" width="3.7109375" customWidth="1"/>
    <col min="9" max="9" width="16.85546875" customWidth="1"/>
    <col min="10" max="10" width="3.7109375" customWidth="1"/>
    <col min="11" max="11" width="26.28515625" customWidth="1"/>
    <col min="12" max="12" width="3.7109375" customWidth="1"/>
    <col min="14" max="14" width="3.7109375" customWidth="1"/>
    <col min="16" max="16" width="3.7109375" customWidth="1"/>
    <col min="17" max="17" width="5.7109375" customWidth="1"/>
  </cols>
  <sheetData>
    <row r="1" spans="1:5" ht="15" customHeight="1" x14ac:dyDescent="0.25">
      <c r="A1" s="255" t="s">
        <v>68</v>
      </c>
      <c r="B1" s="255"/>
      <c r="C1" s="197">
        <v>2026</v>
      </c>
      <c r="D1" s="108"/>
    </row>
    <row r="2" spans="1:5" ht="15" customHeight="1" x14ac:dyDescent="0.25">
      <c r="A2" s="198">
        <v>46319</v>
      </c>
      <c r="B2" s="108"/>
      <c r="C2" s="108"/>
      <c r="D2" s="108"/>
    </row>
    <row r="3" spans="1:5" ht="15" customHeight="1" x14ac:dyDescent="0.25">
      <c r="A3" s="198" t="s">
        <v>63</v>
      </c>
      <c r="B3" s="108"/>
      <c r="C3" s="108"/>
      <c r="D3" s="108"/>
      <c r="E3" s="108"/>
    </row>
    <row r="4" spans="1:5" ht="15" customHeight="1" thickBot="1" x14ac:dyDescent="0.3">
      <c r="A4" s="190"/>
      <c r="B4" s="191"/>
      <c r="C4" s="191"/>
      <c r="D4" s="108"/>
    </row>
    <row r="5" spans="1:5" ht="15" customHeight="1" x14ac:dyDescent="0.25">
      <c r="A5" s="108"/>
      <c r="B5" s="108"/>
      <c r="C5" s="108"/>
      <c r="D5" s="108" t="str">
        <f>Pool!R3</f>
        <v>JT Heidelberg-Mannheim</v>
      </c>
    </row>
    <row r="6" spans="1:5" ht="15" customHeight="1" x14ac:dyDescent="0.25">
      <c r="A6" s="192"/>
      <c r="B6" s="193" t="s">
        <v>52</v>
      </c>
      <c r="C6" s="194"/>
      <c r="D6" s="108" t="str">
        <f>Pool!R4</f>
        <v>Heidelberger JC</v>
      </c>
    </row>
    <row r="7" spans="1:5" ht="15" customHeight="1" x14ac:dyDescent="0.25">
      <c r="A7" s="192"/>
      <c r="B7" s="193"/>
      <c r="C7" s="194"/>
      <c r="D7" s="108" t="str">
        <f>Pool!R5</f>
        <v>FT 1844 Freiburg</v>
      </c>
    </row>
    <row r="8" spans="1:5" ht="15" customHeight="1" x14ac:dyDescent="0.25">
      <c r="A8" s="195" t="s">
        <v>11</v>
      </c>
      <c r="B8" s="196" t="s">
        <v>91</v>
      </c>
      <c r="C8" s="194"/>
      <c r="D8" s="108" t="str">
        <f>Pool!R6</f>
        <v>Freiburger JC</v>
      </c>
    </row>
    <row r="9" spans="1:5" ht="15" customHeight="1" x14ac:dyDescent="0.25">
      <c r="A9" s="195" t="s">
        <v>10</v>
      </c>
      <c r="B9" s="196" t="s">
        <v>90</v>
      </c>
      <c r="C9" s="194"/>
      <c r="D9" s="108" t="str">
        <f>Pool!R7</f>
        <v>PS Karlsruhe</v>
      </c>
    </row>
    <row r="10" spans="1:5" ht="15" customHeight="1" x14ac:dyDescent="0.25">
      <c r="A10" s="195" t="s">
        <v>9</v>
      </c>
      <c r="B10" s="196" t="s">
        <v>97</v>
      </c>
      <c r="C10" s="194"/>
      <c r="D10" s="108" t="str">
        <f>Pool!R8</f>
        <v>JC Sinzheim</v>
      </c>
    </row>
    <row r="11" spans="1:5" ht="15" customHeight="1" x14ac:dyDescent="0.25">
      <c r="A11" s="195" t="s">
        <v>69</v>
      </c>
      <c r="B11" s="196" t="s">
        <v>94</v>
      </c>
      <c r="C11" s="194"/>
      <c r="D11" s="108" t="str">
        <f>Pool!R9</f>
        <v>BC Schwetzingen</v>
      </c>
    </row>
    <row r="12" spans="1:5" ht="15" customHeight="1" x14ac:dyDescent="0.25">
      <c r="A12" s="195" t="s">
        <v>22</v>
      </c>
      <c r="B12" s="196" t="s">
        <v>92</v>
      </c>
      <c r="C12" s="194"/>
      <c r="D12" s="108" t="str">
        <f>Pool!R10</f>
        <v/>
      </c>
    </row>
    <row r="13" spans="1:5" ht="15" customHeight="1" x14ac:dyDescent="0.25">
      <c r="A13" s="195" t="s">
        <v>70</v>
      </c>
      <c r="B13" s="196" t="s">
        <v>96</v>
      </c>
      <c r="C13" s="194"/>
      <c r="D13" s="108"/>
    </row>
    <row r="14" spans="1:5" ht="15" customHeight="1" x14ac:dyDescent="0.25">
      <c r="A14" s="195" t="s">
        <v>53</v>
      </c>
      <c r="B14" s="196" t="s">
        <v>93</v>
      </c>
      <c r="C14" s="194"/>
      <c r="D14" s="108"/>
    </row>
    <row r="15" spans="1:5" ht="15" customHeight="1" x14ac:dyDescent="0.25">
      <c r="A15" s="195" t="s">
        <v>71</v>
      </c>
      <c r="B15" s="196"/>
      <c r="C15" s="194"/>
      <c r="D15" s="108"/>
    </row>
    <row r="16" spans="1:5" ht="15" customHeight="1" x14ac:dyDescent="0.25">
      <c r="A16" s="108"/>
      <c r="B16" s="108"/>
      <c r="C16" s="108"/>
      <c r="D16" s="108"/>
    </row>
    <row r="17" spans="1:4" ht="15" customHeight="1" x14ac:dyDescent="0.25">
      <c r="A17" s="108"/>
      <c r="B17" s="108"/>
      <c r="C17" s="108"/>
      <c r="D17" s="108"/>
    </row>
    <row r="18" spans="1:4" ht="15" customHeight="1" x14ac:dyDescent="0.25">
      <c r="A18" s="108"/>
      <c r="B18" s="108"/>
      <c r="C18" s="108"/>
      <c r="D18" s="108"/>
    </row>
    <row r="19" spans="1:4" ht="15" customHeight="1" x14ac:dyDescent="0.25">
      <c r="A19" s="108"/>
      <c r="B19" s="108"/>
      <c r="C19" s="108"/>
      <c r="D19" s="108"/>
    </row>
    <row r="20" spans="1:4" ht="15" customHeight="1" x14ac:dyDescent="0.25">
      <c r="A20" s="108"/>
      <c r="B20" s="108"/>
      <c r="C20" s="108"/>
      <c r="D20" s="108"/>
    </row>
    <row r="21" spans="1:4" ht="15" customHeight="1" x14ac:dyDescent="0.25">
      <c r="A21" s="108"/>
      <c r="B21" s="108"/>
      <c r="C21" s="108"/>
      <c r="D21" s="108"/>
    </row>
    <row r="22" spans="1:4" ht="15" customHeight="1" x14ac:dyDescent="0.25">
      <c r="A22" s="108"/>
      <c r="B22" s="108"/>
      <c r="C22" s="108"/>
      <c r="D22" s="108"/>
    </row>
    <row r="23" spans="1:4" ht="15" customHeight="1" x14ac:dyDescent="0.25">
      <c r="A23" s="108"/>
      <c r="B23" s="108"/>
      <c r="C23" s="108"/>
      <c r="D23" s="108"/>
    </row>
    <row r="24" spans="1:4" ht="15" customHeight="1" x14ac:dyDescent="0.2"/>
    <row r="25" spans="1:4" ht="15" customHeight="1" x14ac:dyDescent="0.2"/>
    <row r="26" spans="1:4" ht="15" customHeight="1" x14ac:dyDescent="0.2"/>
    <row r="27" spans="1:4" ht="15" customHeight="1" x14ac:dyDescent="0.2"/>
    <row r="28" spans="1:4" ht="15" customHeight="1" x14ac:dyDescent="0.2"/>
    <row r="29" spans="1:4" ht="15" customHeight="1" x14ac:dyDescent="0.2"/>
    <row r="30" spans="1:4" ht="15" customHeight="1" x14ac:dyDescent="0.2"/>
    <row r="31" spans="1:4" ht="15" customHeight="1" x14ac:dyDescent="0.2"/>
    <row r="32" spans="1:4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</sheetData>
  <mergeCells count="1">
    <mergeCell ref="A1:B1"/>
  </mergeCells>
  <phoneticPr fontId="0" type="noConversion"/>
  <pageMargins left="0.78740157480314965" right="0.78740157480314965" top="0.39370078740157483" bottom="0.39370078740157483" header="0.4921259845" footer="0.492125984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5A12E-3F04-43D8-B6BD-357CB32E16F8}">
  <dimension ref="A1:DA44"/>
  <sheetViews>
    <sheetView topLeftCell="A27" workbookViewId="0">
      <selection activeCell="D34" sqref="D34"/>
    </sheetView>
  </sheetViews>
  <sheetFormatPr baseColWidth="10" defaultColWidth="11.42578125" defaultRowHeight="12.75" x14ac:dyDescent="0.2"/>
  <cols>
    <col min="1" max="1" width="14.140625" style="106" bestFit="1" customWidth="1"/>
    <col min="2" max="2" width="14.85546875" style="106" customWidth="1"/>
    <col min="3" max="3" width="11.42578125" style="106"/>
    <col min="4" max="4" width="12.140625" style="106" bestFit="1" customWidth="1"/>
    <col min="5" max="5" width="11.42578125" style="106"/>
    <col min="6" max="6" width="14.85546875" style="106" customWidth="1"/>
    <col min="7" max="16384" width="11.42578125" style="106"/>
  </cols>
  <sheetData>
    <row r="1" spans="8:105" x14ac:dyDescent="0.2"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</row>
    <row r="2" spans="8:105" x14ac:dyDescent="0.2"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</row>
    <row r="3" spans="8:105" x14ac:dyDescent="0.2"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</row>
    <row r="4" spans="8:105" x14ac:dyDescent="0.2"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</row>
    <row r="5" spans="8:105" x14ac:dyDescent="0.2"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</row>
    <row r="6" spans="8:105" x14ac:dyDescent="0.2"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</row>
    <row r="7" spans="8:105" x14ac:dyDescent="0.2"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</row>
    <row r="8" spans="8:105" x14ac:dyDescent="0.2"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</row>
    <row r="9" spans="8:105" x14ac:dyDescent="0.2"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</row>
    <row r="10" spans="8:105" x14ac:dyDescent="0.2"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</row>
    <row r="11" spans="8:105" x14ac:dyDescent="0.2"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</row>
    <row r="12" spans="8:105" x14ac:dyDescent="0.2"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</row>
    <row r="13" spans="8:105" x14ac:dyDescent="0.2"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</row>
    <row r="14" spans="8:105" x14ac:dyDescent="0.2"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</row>
    <row r="15" spans="8:105" x14ac:dyDescent="0.2"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</row>
    <row r="16" spans="8:105" x14ac:dyDescent="0.2"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</row>
    <row r="17" spans="4:105" x14ac:dyDescent="0.2"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</row>
    <row r="18" spans="4:105" x14ac:dyDescent="0.2"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</row>
    <row r="19" spans="4:105" x14ac:dyDescent="0.2"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</row>
    <row r="20" spans="4:105" x14ac:dyDescent="0.2"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</row>
    <row r="21" spans="4:105" x14ac:dyDescent="0.2"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</row>
    <row r="22" spans="4:105" x14ac:dyDescent="0.2"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</row>
    <row r="23" spans="4:105" x14ac:dyDescent="0.2"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</row>
    <row r="24" spans="4:105" x14ac:dyDescent="0.2"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</row>
    <row r="25" spans="4:105" x14ac:dyDescent="0.2"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</row>
    <row r="26" spans="4:105" x14ac:dyDescent="0.2"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</row>
    <row r="27" spans="4:105" ht="30" x14ac:dyDescent="0.4">
      <c r="D27" s="199" t="str">
        <f>[1]Ergebnis!B1</f>
        <v>Badenliga Männer</v>
      </c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</row>
    <row r="28" spans="4:105" ht="30" x14ac:dyDescent="0.4">
      <c r="D28" s="199">
        <v>2026</v>
      </c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</row>
    <row r="29" spans="4:105" ht="12.75" customHeight="1" x14ac:dyDescent="0.4">
      <c r="D29" s="19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</row>
    <row r="30" spans="4:105" ht="12.75" customHeight="1" x14ac:dyDescent="0.4">
      <c r="D30" s="199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</row>
    <row r="31" spans="4:105" x14ac:dyDescent="0.2"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</row>
    <row r="32" spans="4:105" ht="23.25" x14ac:dyDescent="0.35">
      <c r="D32" s="200" t="s">
        <v>77</v>
      </c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</row>
    <row r="33" spans="1:105" x14ac:dyDescent="0.2"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</row>
    <row r="34" spans="1:105" ht="42.75" x14ac:dyDescent="0.8">
      <c r="D34" s="201" t="str">
        <f>Ergebnis!B8</f>
        <v>JT Heidelberg-Mannheim</v>
      </c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</row>
    <row r="35" spans="1:105" x14ac:dyDescent="0.2">
      <c r="D35" s="202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</row>
    <row r="36" spans="1:105" ht="23.25" x14ac:dyDescent="0.35">
      <c r="D36" s="200" t="s">
        <v>78</v>
      </c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</row>
    <row r="37" spans="1:105" x14ac:dyDescent="0.2">
      <c r="D37" s="202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</row>
    <row r="38" spans="1:105" ht="27.75" x14ac:dyDescent="0.4">
      <c r="C38" s="203"/>
      <c r="D38" s="204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</row>
    <row r="39" spans="1:105" x14ac:dyDescent="0.2">
      <c r="D39" s="202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</row>
    <row r="40" spans="1:105" ht="72.75" x14ac:dyDescent="1.35">
      <c r="D40" s="205" t="str">
        <f>_xlfn.CONCAT(Ergebnis!A8," Platz")</f>
        <v>1. Platz</v>
      </c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</row>
    <row r="41" spans="1:105" x14ac:dyDescent="0.2"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</row>
    <row r="42" spans="1:105" x14ac:dyDescent="0.2"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</row>
    <row r="43" spans="1:105" x14ac:dyDescent="0.2"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</row>
    <row r="44" spans="1:105" x14ac:dyDescent="0.2">
      <c r="A44" s="206" t="str">
        <f>_xlfn.CONCAT(Ergebnis!$A$3,", ")</f>
        <v xml:space="preserve">Hockenheim, </v>
      </c>
      <c r="B44" s="207">
        <f>Ergebnis!$A$2</f>
        <v>46319</v>
      </c>
      <c r="F44" s="107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</row>
  </sheetData>
  <pageMargins left="0.62992125984251968" right="0.62992125984251968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3AF23-9595-4343-896B-CC846907462C}">
  <dimension ref="A1:DA44"/>
  <sheetViews>
    <sheetView topLeftCell="A22" workbookViewId="0">
      <selection activeCell="D28" sqref="D28"/>
    </sheetView>
  </sheetViews>
  <sheetFormatPr baseColWidth="10" defaultColWidth="11.42578125" defaultRowHeight="12.75" x14ac:dyDescent="0.2"/>
  <cols>
    <col min="1" max="1" width="14.140625" style="106" bestFit="1" customWidth="1"/>
    <col min="2" max="2" width="14.85546875" style="106" customWidth="1"/>
    <col min="3" max="3" width="11.42578125" style="106"/>
    <col min="4" max="4" width="12.140625" style="106" bestFit="1" customWidth="1"/>
    <col min="5" max="5" width="11.42578125" style="106"/>
    <col min="6" max="6" width="14.85546875" style="106" customWidth="1"/>
    <col min="7" max="16384" width="11.42578125" style="106"/>
  </cols>
  <sheetData>
    <row r="1" spans="8:105" x14ac:dyDescent="0.2"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</row>
    <row r="2" spans="8:105" x14ac:dyDescent="0.2"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</row>
    <row r="3" spans="8:105" x14ac:dyDescent="0.2"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</row>
    <row r="4" spans="8:105" x14ac:dyDescent="0.2"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</row>
    <row r="5" spans="8:105" x14ac:dyDescent="0.2"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</row>
    <row r="6" spans="8:105" x14ac:dyDescent="0.2"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</row>
    <row r="7" spans="8:105" x14ac:dyDescent="0.2"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</row>
    <row r="8" spans="8:105" x14ac:dyDescent="0.2"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</row>
    <row r="9" spans="8:105" x14ac:dyDescent="0.2"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</row>
    <row r="10" spans="8:105" x14ac:dyDescent="0.2"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</row>
    <row r="11" spans="8:105" x14ac:dyDescent="0.2"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</row>
    <row r="12" spans="8:105" x14ac:dyDescent="0.2"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</row>
    <row r="13" spans="8:105" x14ac:dyDescent="0.2"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</row>
    <row r="14" spans="8:105" x14ac:dyDescent="0.2"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</row>
    <row r="15" spans="8:105" x14ac:dyDescent="0.2"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</row>
    <row r="16" spans="8:105" x14ac:dyDescent="0.2"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</row>
    <row r="17" spans="4:105" x14ac:dyDescent="0.2"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</row>
    <row r="18" spans="4:105" x14ac:dyDescent="0.2"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</row>
    <row r="19" spans="4:105" x14ac:dyDescent="0.2"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</row>
    <row r="20" spans="4:105" x14ac:dyDescent="0.2"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</row>
    <row r="21" spans="4:105" x14ac:dyDescent="0.2"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</row>
    <row r="22" spans="4:105" x14ac:dyDescent="0.2"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</row>
    <row r="23" spans="4:105" x14ac:dyDescent="0.2"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</row>
    <row r="24" spans="4:105" x14ac:dyDescent="0.2"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</row>
    <row r="25" spans="4:105" x14ac:dyDescent="0.2"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</row>
    <row r="26" spans="4:105" x14ac:dyDescent="0.2"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</row>
    <row r="27" spans="4:105" ht="30" x14ac:dyDescent="0.4">
      <c r="D27" s="199" t="str">
        <f>[1]Ergebnis!B1</f>
        <v>Badenliga Männer</v>
      </c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</row>
    <row r="28" spans="4:105" ht="30" x14ac:dyDescent="0.4">
      <c r="D28" s="199">
        <v>2026</v>
      </c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</row>
    <row r="29" spans="4:105" ht="12.75" customHeight="1" x14ac:dyDescent="0.4">
      <c r="D29" s="19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</row>
    <row r="30" spans="4:105" ht="12.75" customHeight="1" x14ac:dyDescent="0.4">
      <c r="D30" s="199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</row>
    <row r="31" spans="4:105" x14ac:dyDescent="0.2"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</row>
    <row r="32" spans="4:105" ht="23.25" x14ac:dyDescent="0.35">
      <c r="D32" s="200" t="s">
        <v>77</v>
      </c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</row>
    <row r="33" spans="1:105" x14ac:dyDescent="0.2"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</row>
    <row r="34" spans="1:105" ht="42.75" x14ac:dyDescent="0.8">
      <c r="D34" s="201" t="str">
        <f>Ergebnis!B9</f>
        <v>Heidelberger JC</v>
      </c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</row>
    <row r="35" spans="1:105" x14ac:dyDescent="0.2">
      <c r="D35" s="202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</row>
    <row r="36" spans="1:105" ht="23.25" x14ac:dyDescent="0.35">
      <c r="D36" s="200" t="s">
        <v>78</v>
      </c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</row>
    <row r="37" spans="1:105" x14ac:dyDescent="0.2">
      <c r="D37" s="202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</row>
    <row r="38" spans="1:105" ht="27.75" x14ac:dyDescent="0.4">
      <c r="C38" s="203"/>
      <c r="D38" s="204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</row>
    <row r="39" spans="1:105" x14ac:dyDescent="0.2">
      <c r="D39" s="202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</row>
    <row r="40" spans="1:105" ht="72.75" x14ac:dyDescent="1.35">
      <c r="D40" s="205" t="str">
        <f>_xlfn.CONCAT(Ergebnis!A9," Platz")</f>
        <v>2. Platz</v>
      </c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</row>
    <row r="41" spans="1:105" x14ac:dyDescent="0.2"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</row>
    <row r="42" spans="1:105" x14ac:dyDescent="0.2"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</row>
    <row r="43" spans="1:105" x14ac:dyDescent="0.2"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</row>
    <row r="44" spans="1:105" x14ac:dyDescent="0.2">
      <c r="A44" s="206" t="str">
        <f>_xlfn.CONCAT(Ergebnis!$A$3,", ")</f>
        <v xml:space="preserve">Hockenheim, </v>
      </c>
      <c r="B44" s="207">
        <f>Ergebnis!$A$2</f>
        <v>46319</v>
      </c>
      <c r="F44" s="107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7A0E5-1B45-42AD-B1B1-2E3C27C4908C}">
  <dimension ref="A1:DA44"/>
  <sheetViews>
    <sheetView topLeftCell="A25" workbookViewId="0">
      <selection activeCell="E28" sqref="E28"/>
    </sheetView>
  </sheetViews>
  <sheetFormatPr baseColWidth="10" defaultColWidth="11.42578125" defaultRowHeight="12.75" x14ac:dyDescent="0.2"/>
  <cols>
    <col min="1" max="1" width="14.140625" style="106" bestFit="1" customWidth="1"/>
    <col min="2" max="2" width="14.85546875" style="106" customWidth="1"/>
    <col min="3" max="3" width="11.42578125" style="106"/>
    <col min="4" max="4" width="12.140625" style="106" bestFit="1" customWidth="1"/>
    <col min="5" max="5" width="11.42578125" style="106"/>
    <col min="6" max="6" width="14.85546875" style="106" customWidth="1"/>
    <col min="7" max="16384" width="11.42578125" style="106"/>
  </cols>
  <sheetData>
    <row r="1" spans="8:105" x14ac:dyDescent="0.2"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</row>
    <row r="2" spans="8:105" x14ac:dyDescent="0.2"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</row>
    <row r="3" spans="8:105" x14ac:dyDescent="0.2"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</row>
    <row r="4" spans="8:105" x14ac:dyDescent="0.2"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</row>
    <row r="5" spans="8:105" x14ac:dyDescent="0.2"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</row>
    <row r="6" spans="8:105" x14ac:dyDescent="0.2"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</row>
    <row r="7" spans="8:105" x14ac:dyDescent="0.2"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</row>
    <row r="8" spans="8:105" x14ac:dyDescent="0.2"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</row>
    <row r="9" spans="8:105" x14ac:dyDescent="0.2"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</row>
    <row r="10" spans="8:105" x14ac:dyDescent="0.2"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</row>
    <row r="11" spans="8:105" x14ac:dyDescent="0.2"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</row>
    <row r="12" spans="8:105" x14ac:dyDescent="0.2"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</row>
    <row r="13" spans="8:105" x14ac:dyDescent="0.2"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</row>
    <row r="14" spans="8:105" x14ac:dyDescent="0.2"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</row>
    <row r="15" spans="8:105" x14ac:dyDescent="0.2"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</row>
    <row r="16" spans="8:105" x14ac:dyDescent="0.2"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</row>
    <row r="17" spans="4:105" x14ac:dyDescent="0.2"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</row>
    <row r="18" spans="4:105" x14ac:dyDescent="0.2"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</row>
    <row r="19" spans="4:105" x14ac:dyDescent="0.2"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</row>
    <row r="20" spans="4:105" x14ac:dyDescent="0.2"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</row>
    <row r="21" spans="4:105" x14ac:dyDescent="0.2"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</row>
    <row r="22" spans="4:105" x14ac:dyDescent="0.2"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</row>
    <row r="23" spans="4:105" x14ac:dyDescent="0.2"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</row>
    <row r="24" spans="4:105" x14ac:dyDescent="0.2"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</row>
    <row r="25" spans="4:105" x14ac:dyDescent="0.2"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</row>
    <row r="26" spans="4:105" x14ac:dyDescent="0.2"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</row>
    <row r="27" spans="4:105" ht="30" x14ac:dyDescent="0.4">
      <c r="D27" s="199" t="str">
        <f>[1]Ergebnis!B1</f>
        <v>Badenliga Männer</v>
      </c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</row>
    <row r="28" spans="4:105" ht="30" x14ac:dyDescent="0.4">
      <c r="D28" s="199">
        <v>2026</v>
      </c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</row>
    <row r="29" spans="4:105" ht="12.75" customHeight="1" x14ac:dyDescent="0.4">
      <c r="D29" s="19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</row>
    <row r="30" spans="4:105" ht="12.75" customHeight="1" x14ac:dyDescent="0.4">
      <c r="D30" s="199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</row>
    <row r="31" spans="4:105" x14ac:dyDescent="0.2"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</row>
    <row r="32" spans="4:105" ht="23.25" x14ac:dyDescent="0.35">
      <c r="D32" s="200" t="s">
        <v>77</v>
      </c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</row>
    <row r="33" spans="1:105" x14ac:dyDescent="0.2"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</row>
    <row r="34" spans="1:105" ht="42.75" x14ac:dyDescent="0.8">
      <c r="D34" s="201" t="str">
        <f>Ergebnis!B10</f>
        <v>FT 1844 Freiburg</v>
      </c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</row>
    <row r="35" spans="1:105" x14ac:dyDescent="0.2">
      <c r="D35" s="202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</row>
    <row r="36" spans="1:105" ht="23.25" x14ac:dyDescent="0.35">
      <c r="D36" s="200" t="s">
        <v>78</v>
      </c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</row>
    <row r="37" spans="1:105" x14ac:dyDescent="0.2">
      <c r="D37" s="202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</row>
    <row r="38" spans="1:105" ht="27.75" x14ac:dyDescent="0.4">
      <c r="C38" s="203"/>
      <c r="D38" s="204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</row>
    <row r="39" spans="1:105" x14ac:dyDescent="0.2">
      <c r="D39" s="202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</row>
    <row r="40" spans="1:105" ht="72.75" x14ac:dyDescent="1.35">
      <c r="D40" s="205" t="str">
        <f>_xlfn.CONCAT(Ergebnis!A10," Platz")</f>
        <v>3. Platz</v>
      </c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</row>
    <row r="41" spans="1:105" x14ac:dyDescent="0.2">
      <c r="D41" s="106" t="s">
        <v>89</v>
      </c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</row>
    <row r="42" spans="1:105" x14ac:dyDescent="0.2"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</row>
    <row r="43" spans="1:105" x14ac:dyDescent="0.2"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</row>
    <row r="44" spans="1:105" x14ac:dyDescent="0.2">
      <c r="A44" s="206" t="str">
        <f>_xlfn.CONCAT(Ergebnis!$A$3,", ")</f>
        <v xml:space="preserve">Hockenheim, </v>
      </c>
      <c r="B44" s="207">
        <f>Ergebnis!$A$2</f>
        <v>46319</v>
      </c>
      <c r="F44" s="107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</row>
  </sheetData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83676-456F-4EFE-BFF3-7B46BC0BCAE5}">
  <dimension ref="A1:DA44"/>
  <sheetViews>
    <sheetView topLeftCell="A25" workbookViewId="0">
      <selection activeCell="E28" sqref="E28"/>
    </sheetView>
  </sheetViews>
  <sheetFormatPr baseColWidth="10" defaultColWidth="11.42578125" defaultRowHeight="12.75" x14ac:dyDescent="0.2"/>
  <cols>
    <col min="1" max="1" width="14.140625" style="106" bestFit="1" customWidth="1"/>
    <col min="2" max="2" width="14.85546875" style="106" customWidth="1"/>
    <col min="3" max="3" width="11.42578125" style="106"/>
    <col min="4" max="4" width="12.140625" style="106" bestFit="1" customWidth="1"/>
    <col min="5" max="5" width="11.42578125" style="106"/>
    <col min="6" max="6" width="14.85546875" style="106" customWidth="1"/>
    <col min="7" max="16384" width="11.42578125" style="106"/>
  </cols>
  <sheetData>
    <row r="1" spans="8:105" x14ac:dyDescent="0.2"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</row>
    <row r="2" spans="8:105" x14ac:dyDescent="0.2"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</row>
    <row r="3" spans="8:105" x14ac:dyDescent="0.2"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</row>
    <row r="4" spans="8:105" x14ac:dyDescent="0.2"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</row>
    <row r="5" spans="8:105" x14ac:dyDescent="0.2"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</row>
    <row r="6" spans="8:105" x14ac:dyDescent="0.2"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</row>
    <row r="7" spans="8:105" x14ac:dyDescent="0.2"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</row>
    <row r="8" spans="8:105" x14ac:dyDescent="0.2"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</row>
    <row r="9" spans="8:105" x14ac:dyDescent="0.2"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</row>
    <row r="10" spans="8:105" x14ac:dyDescent="0.2"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</row>
    <row r="11" spans="8:105" x14ac:dyDescent="0.2"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</row>
    <row r="12" spans="8:105" x14ac:dyDescent="0.2"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</row>
    <row r="13" spans="8:105" x14ac:dyDescent="0.2"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</row>
    <row r="14" spans="8:105" x14ac:dyDescent="0.2"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</row>
    <row r="15" spans="8:105" x14ac:dyDescent="0.2"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</row>
    <row r="16" spans="8:105" x14ac:dyDescent="0.2"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</row>
    <row r="17" spans="4:105" x14ac:dyDescent="0.2"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</row>
    <row r="18" spans="4:105" x14ac:dyDescent="0.2"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</row>
    <row r="19" spans="4:105" x14ac:dyDescent="0.2"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</row>
    <row r="20" spans="4:105" x14ac:dyDescent="0.2"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</row>
    <row r="21" spans="4:105" x14ac:dyDescent="0.2"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</row>
    <row r="22" spans="4:105" x14ac:dyDescent="0.2"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</row>
    <row r="23" spans="4:105" x14ac:dyDescent="0.2"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</row>
    <row r="24" spans="4:105" x14ac:dyDescent="0.2"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</row>
    <row r="25" spans="4:105" x14ac:dyDescent="0.2"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</row>
    <row r="26" spans="4:105" x14ac:dyDescent="0.2"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</row>
    <row r="27" spans="4:105" ht="30" x14ac:dyDescent="0.4">
      <c r="D27" s="199" t="str">
        <f>[1]Ergebnis!B1</f>
        <v>Badenliga Männer</v>
      </c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</row>
    <row r="28" spans="4:105" ht="30" x14ac:dyDescent="0.4">
      <c r="D28" s="199">
        <v>2026</v>
      </c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</row>
    <row r="29" spans="4:105" ht="12.75" customHeight="1" x14ac:dyDescent="0.4">
      <c r="D29" s="19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</row>
    <row r="30" spans="4:105" ht="12.75" customHeight="1" x14ac:dyDescent="0.4">
      <c r="D30" s="199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</row>
    <row r="31" spans="4:105" x14ac:dyDescent="0.2"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</row>
    <row r="32" spans="4:105" ht="23.25" x14ac:dyDescent="0.35">
      <c r="D32" s="200" t="s">
        <v>77</v>
      </c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</row>
    <row r="33" spans="1:105" x14ac:dyDescent="0.2"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</row>
    <row r="34" spans="1:105" ht="42.75" x14ac:dyDescent="0.8">
      <c r="D34" s="201" t="str">
        <f>Ergebnis!B11</f>
        <v>Freiburger JC</v>
      </c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</row>
    <row r="35" spans="1:105" x14ac:dyDescent="0.2">
      <c r="D35" s="202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</row>
    <row r="36" spans="1:105" ht="23.25" x14ac:dyDescent="0.35">
      <c r="D36" s="200" t="s">
        <v>78</v>
      </c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</row>
    <row r="37" spans="1:105" x14ac:dyDescent="0.2">
      <c r="D37" s="202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</row>
    <row r="38" spans="1:105" ht="27.75" x14ac:dyDescent="0.4">
      <c r="C38" s="203"/>
      <c r="D38" s="204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</row>
    <row r="39" spans="1:105" x14ac:dyDescent="0.2">
      <c r="D39" s="202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</row>
    <row r="40" spans="1:105" ht="72.75" x14ac:dyDescent="1.35">
      <c r="D40" s="205" t="str">
        <f>_xlfn.CONCAT(Ergebnis!A11," Platz")</f>
        <v>4. Platz</v>
      </c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</row>
    <row r="41" spans="1:105" x14ac:dyDescent="0.2"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</row>
    <row r="42" spans="1:105" x14ac:dyDescent="0.2"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</row>
    <row r="43" spans="1:105" x14ac:dyDescent="0.2"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</row>
    <row r="44" spans="1:105" x14ac:dyDescent="0.2">
      <c r="A44" s="206" t="str">
        <f>_xlfn.CONCAT(Ergebnis!$A$3,", ")</f>
        <v xml:space="preserve">Hockenheim, </v>
      </c>
      <c r="B44" s="207">
        <f>Ergebnis!$A$2</f>
        <v>46319</v>
      </c>
      <c r="F44" s="107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</row>
  </sheetData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5F613-E52C-46D3-84C7-FEF6337673D2}">
  <dimension ref="A1:DA44"/>
  <sheetViews>
    <sheetView topLeftCell="A23" workbookViewId="0">
      <selection activeCell="H31" sqref="H31"/>
    </sheetView>
  </sheetViews>
  <sheetFormatPr baseColWidth="10" defaultColWidth="11.42578125" defaultRowHeight="12.75" x14ac:dyDescent="0.2"/>
  <cols>
    <col min="1" max="1" width="14.140625" style="106" bestFit="1" customWidth="1"/>
    <col min="2" max="2" width="14.85546875" style="106" customWidth="1"/>
    <col min="3" max="3" width="11.42578125" style="106"/>
    <col min="4" max="4" width="12.140625" style="106" bestFit="1" customWidth="1"/>
    <col min="5" max="5" width="11.42578125" style="106"/>
    <col min="6" max="6" width="14.85546875" style="106" customWidth="1"/>
    <col min="7" max="16384" width="11.42578125" style="106"/>
  </cols>
  <sheetData>
    <row r="1" spans="8:105" x14ac:dyDescent="0.2"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</row>
    <row r="2" spans="8:105" x14ac:dyDescent="0.2"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</row>
    <row r="3" spans="8:105" x14ac:dyDescent="0.2"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</row>
    <row r="4" spans="8:105" x14ac:dyDescent="0.2"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</row>
    <row r="5" spans="8:105" x14ac:dyDescent="0.2"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</row>
    <row r="6" spans="8:105" x14ac:dyDescent="0.2"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</row>
    <row r="7" spans="8:105" x14ac:dyDescent="0.2"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</row>
    <row r="8" spans="8:105" x14ac:dyDescent="0.2"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</row>
    <row r="9" spans="8:105" x14ac:dyDescent="0.2"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</row>
    <row r="10" spans="8:105" x14ac:dyDescent="0.2"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</row>
    <row r="11" spans="8:105" x14ac:dyDescent="0.2"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</row>
    <row r="12" spans="8:105" x14ac:dyDescent="0.2"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</row>
    <row r="13" spans="8:105" x14ac:dyDescent="0.2"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</row>
    <row r="14" spans="8:105" x14ac:dyDescent="0.2"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</row>
    <row r="15" spans="8:105" x14ac:dyDescent="0.2"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</row>
    <row r="16" spans="8:105" x14ac:dyDescent="0.2"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</row>
    <row r="17" spans="4:105" x14ac:dyDescent="0.2"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</row>
    <row r="18" spans="4:105" x14ac:dyDescent="0.2"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</row>
    <row r="19" spans="4:105" x14ac:dyDescent="0.2"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</row>
    <row r="20" spans="4:105" x14ac:dyDescent="0.2"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</row>
    <row r="21" spans="4:105" x14ac:dyDescent="0.2"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</row>
    <row r="22" spans="4:105" x14ac:dyDescent="0.2"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</row>
    <row r="23" spans="4:105" x14ac:dyDescent="0.2"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</row>
    <row r="24" spans="4:105" x14ac:dyDescent="0.2"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</row>
    <row r="25" spans="4:105" x14ac:dyDescent="0.2"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</row>
    <row r="26" spans="4:105" x14ac:dyDescent="0.2"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</row>
    <row r="27" spans="4:105" ht="30" x14ac:dyDescent="0.4">
      <c r="D27" s="199" t="str">
        <f>[1]Ergebnis!B1</f>
        <v>Badenliga Männer</v>
      </c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</row>
    <row r="28" spans="4:105" ht="30" x14ac:dyDescent="0.4">
      <c r="D28" s="199">
        <v>2026</v>
      </c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</row>
    <row r="29" spans="4:105" ht="12.75" customHeight="1" x14ac:dyDescent="0.4">
      <c r="D29" s="19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</row>
    <row r="30" spans="4:105" ht="12.75" customHeight="1" x14ac:dyDescent="0.4">
      <c r="D30" s="199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</row>
    <row r="31" spans="4:105" x14ac:dyDescent="0.2"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</row>
    <row r="32" spans="4:105" ht="23.25" x14ac:dyDescent="0.35">
      <c r="D32" s="200" t="s">
        <v>77</v>
      </c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</row>
    <row r="33" spans="1:105" x14ac:dyDescent="0.2"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</row>
    <row r="34" spans="1:105" ht="42.75" x14ac:dyDescent="0.8">
      <c r="D34" s="201" t="str">
        <f>Ergebnis!B12</f>
        <v>PS Karlsruhe</v>
      </c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</row>
    <row r="35" spans="1:105" x14ac:dyDescent="0.2">
      <c r="D35" s="202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</row>
    <row r="36" spans="1:105" ht="23.25" x14ac:dyDescent="0.35">
      <c r="D36" s="200" t="s">
        <v>78</v>
      </c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</row>
    <row r="37" spans="1:105" x14ac:dyDescent="0.2">
      <c r="D37" s="202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</row>
    <row r="38" spans="1:105" ht="27.75" x14ac:dyDescent="0.4">
      <c r="C38" s="203"/>
      <c r="D38" s="204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</row>
    <row r="39" spans="1:105" x14ac:dyDescent="0.2">
      <c r="D39" s="202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</row>
    <row r="40" spans="1:105" ht="72.75" x14ac:dyDescent="1.35">
      <c r="D40" s="205" t="str">
        <f>_xlfn.CONCAT(Ergebnis!A12," Platz")</f>
        <v>5. Platz</v>
      </c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</row>
    <row r="41" spans="1:105" x14ac:dyDescent="0.2"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</row>
    <row r="42" spans="1:105" x14ac:dyDescent="0.2"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</row>
    <row r="43" spans="1:105" x14ac:dyDescent="0.2"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</row>
    <row r="44" spans="1:105" x14ac:dyDescent="0.2">
      <c r="A44" s="206" t="str">
        <f>_xlfn.CONCAT(Ergebnis!$A$3,", ")</f>
        <v xml:space="preserve">Hockenheim, </v>
      </c>
      <c r="B44" s="207">
        <f>Ergebnis!$A$2</f>
        <v>46319</v>
      </c>
      <c r="F44" s="107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</row>
  </sheetData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1A253-3883-4F57-A6CE-49B440FD92AB}">
  <dimension ref="A1:DA44"/>
  <sheetViews>
    <sheetView topLeftCell="A22" workbookViewId="0">
      <selection activeCell="E34" sqref="E34"/>
    </sheetView>
  </sheetViews>
  <sheetFormatPr baseColWidth="10" defaultColWidth="11.42578125" defaultRowHeight="12.75" x14ac:dyDescent="0.2"/>
  <cols>
    <col min="1" max="1" width="14.140625" style="106" bestFit="1" customWidth="1"/>
    <col min="2" max="2" width="14.85546875" style="106" customWidth="1"/>
    <col min="3" max="3" width="11.42578125" style="106"/>
    <col min="4" max="4" width="12.140625" style="106" bestFit="1" customWidth="1"/>
    <col min="5" max="5" width="11.42578125" style="106"/>
    <col min="6" max="6" width="14.85546875" style="106" customWidth="1"/>
    <col min="7" max="16384" width="11.42578125" style="106"/>
  </cols>
  <sheetData>
    <row r="1" spans="8:105" x14ac:dyDescent="0.2"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</row>
    <row r="2" spans="8:105" x14ac:dyDescent="0.2"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</row>
    <row r="3" spans="8:105" x14ac:dyDescent="0.2"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</row>
    <row r="4" spans="8:105" x14ac:dyDescent="0.2"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</row>
    <row r="5" spans="8:105" x14ac:dyDescent="0.2"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</row>
    <row r="6" spans="8:105" x14ac:dyDescent="0.2"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</row>
    <row r="7" spans="8:105" x14ac:dyDescent="0.2"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</row>
    <row r="8" spans="8:105" x14ac:dyDescent="0.2"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</row>
    <row r="9" spans="8:105" x14ac:dyDescent="0.2"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</row>
    <row r="10" spans="8:105" x14ac:dyDescent="0.2"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</row>
    <row r="11" spans="8:105" x14ac:dyDescent="0.2"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</row>
    <row r="12" spans="8:105" x14ac:dyDescent="0.2"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</row>
    <row r="13" spans="8:105" x14ac:dyDescent="0.2"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</row>
    <row r="14" spans="8:105" x14ac:dyDescent="0.2"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</row>
    <row r="15" spans="8:105" x14ac:dyDescent="0.2"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</row>
    <row r="16" spans="8:105" x14ac:dyDescent="0.2"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</row>
    <row r="17" spans="4:105" x14ac:dyDescent="0.2"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</row>
    <row r="18" spans="4:105" x14ac:dyDescent="0.2"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</row>
    <row r="19" spans="4:105" x14ac:dyDescent="0.2"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</row>
    <row r="20" spans="4:105" x14ac:dyDescent="0.2"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</row>
    <row r="21" spans="4:105" x14ac:dyDescent="0.2"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</row>
    <row r="22" spans="4:105" x14ac:dyDescent="0.2"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</row>
    <row r="23" spans="4:105" x14ac:dyDescent="0.2"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</row>
    <row r="24" spans="4:105" x14ac:dyDescent="0.2"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</row>
    <row r="25" spans="4:105" x14ac:dyDescent="0.2"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</row>
    <row r="26" spans="4:105" x14ac:dyDescent="0.2"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</row>
    <row r="27" spans="4:105" ht="30" x14ac:dyDescent="0.4">
      <c r="D27" s="199" t="str">
        <f>[1]Ergebnis!B1</f>
        <v>Badenliga Männer</v>
      </c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</row>
    <row r="28" spans="4:105" ht="30" x14ac:dyDescent="0.4">
      <c r="D28" s="199">
        <v>2026</v>
      </c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</row>
    <row r="29" spans="4:105" ht="12.75" customHeight="1" x14ac:dyDescent="0.4">
      <c r="D29" s="19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</row>
    <row r="30" spans="4:105" ht="12.75" customHeight="1" x14ac:dyDescent="0.4">
      <c r="D30" s="199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</row>
    <row r="31" spans="4:105" x14ac:dyDescent="0.2"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</row>
    <row r="32" spans="4:105" ht="23.25" x14ac:dyDescent="0.35">
      <c r="D32" s="200" t="s">
        <v>77</v>
      </c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</row>
    <row r="33" spans="1:105" x14ac:dyDescent="0.2"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</row>
    <row r="34" spans="1:105" ht="42.75" x14ac:dyDescent="0.8">
      <c r="D34" s="201" t="str">
        <f>Ergebnis!B13</f>
        <v>JC Sinzheim</v>
      </c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</row>
    <row r="35" spans="1:105" x14ac:dyDescent="0.2">
      <c r="D35" s="202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</row>
    <row r="36" spans="1:105" ht="23.25" x14ac:dyDescent="0.35">
      <c r="D36" s="200" t="s">
        <v>78</v>
      </c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</row>
    <row r="37" spans="1:105" x14ac:dyDescent="0.2">
      <c r="D37" s="202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</row>
    <row r="38" spans="1:105" ht="27.75" x14ac:dyDescent="0.4">
      <c r="C38" s="203"/>
      <c r="D38" s="204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</row>
    <row r="39" spans="1:105" x14ac:dyDescent="0.2">
      <c r="D39" s="202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</row>
    <row r="40" spans="1:105" ht="72.75" x14ac:dyDescent="1.35">
      <c r="D40" s="205" t="str">
        <f>_xlfn.CONCAT(Ergebnis!A13," Platz")</f>
        <v>6. Platz</v>
      </c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</row>
    <row r="41" spans="1:105" x14ac:dyDescent="0.2"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</row>
    <row r="42" spans="1:105" x14ac:dyDescent="0.2"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</row>
    <row r="43" spans="1:105" x14ac:dyDescent="0.2"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</row>
    <row r="44" spans="1:105" x14ac:dyDescent="0.2">
      <c r="A44" s="206" t="str">
        <f>_xlfn.CONCAT(Ergebnis!$A$3,", ")</f>
        <v xml:space="preserve">Hockenheim, </v>
      </c>
      <c r="B44" s="207">
        <f>Ergebnis!$A$2</f>
        <v>46319</v>
      </c>
      <c r="F44" s="107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</row>
  </sheetData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5BA2A-246B-45FD-86D4-3336FAAE633D}">
  <dimension ref="A1:DA44"/>
  <sheetViews>
    <sheetView topLeftCell="A25" workbookViewId="0">
      <selection activeCell="D28" sqref="D28"/>
    </sheetView>
  </sheetViews>
  <sheetFormatPr baseColWidth="10" defaultColWidth="11.42578125" defaultRowHeight="12.75" x14ac:dyDescent="0.2"/>
  <cols>
    <col min="1" max="1" width="14.140625" style="106" bestFit="1" customWidth="1"/>
    <col min="2" max="2" width="14.85546875" style="106" customWidth="1"/>
    <col min="3" max="3" width="11.42578125" style="106"/>
    <col min="4" max="4" width="12.140625" style="106" bestFit="1" customWidth="1"/>
    <col min="5" max="5" width="11.42578125" style="106"/>
    <col min="6" max="6" width="14.85546875" style="106" customWidth="1"/>
    <col min="7" max="16384" width="11.42578125" style="106"/>
  </cols>
  <sheetData>
    <row r="1" spans="8:105" x14ac:dyDescent="0.2"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</row>
    <row r="2" spans="8:105" x14ac:dyDescent="0.2"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</row>
    <row r="3" spans="8:105" x14ac:dyDescent="0.2"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</row>
    <row r="4" spans="8:105" x14ac:dyDescent="0.2"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</row>
    <row r="5" spans="8:105" x14ac:dyDescent="0.2"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</row>
    <row r="6" spans="8:105" x14ac:dyDescent="0.2"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</row>
    <row r="7" spans="8:105" x14ac:dyDescent="0.2"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</row>
    <row r="8" spans="8:105" x14ac:dyDescent="0.2"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</row>
    <row r="9" spans="8:105" x14ac:dyDescent="0.2"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</row>
    <row r="10" spans="8:105" x14ac:dyDescent="0.2"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</row>
    <row r="11" spans="8:105" x14ac:dyDescent="0.2"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</row>
    <row r="12" spans="8:105" x14ac:dyDescent="0.2"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</row>
    <row r="13" spans="8:105" x14ac:dyDescent="0.2"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</row>
    <row r="14" spans="8:105" x14ac:dyDescent="0.2"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</row>
    <row r="15" spans="8:105" x14ac:dyDescent="0.2"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</row>
    <row r="16" spans="8:105" x14ac:dyDescent="0.2"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</row>
    <row r="17" spans="4:105" x14ac:dyDescent="0.2"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</row>
    <row r="18" spans="4:105" x14ac:dyDescent="0.2"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</row>
    <row r="19" spans="4:105" x14ac:dyDescent="0.2"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</row>
    <row r="20" spans="4:105" x14ac:dyDescent="0.2"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</row>
    <row r="21" spans="4:105" x14ac:dyDescent="0.2"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</row>
    <row r="22" spans="4:105" x14ac:dyDescent="0.2"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</row>
    <row r="23" spans="4:105" x14ac:dyDescent="0.2"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</row>
    <row r="24" spans="4:105" x14ac:dyDescent="0.2"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</row>
    <row r="25" spans="4:105" x14ac:dyDescent="0.2"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</row>
    <row r="26" spans="4:105" x14ac:dyDescent="0.2"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</row>
    <row r="27" spans="4:105" ht="30" x14ac:dyDescent="0.4">
      <c r="D27" s="199" t="str">
        <f>[1]Ergebnis!B1</f>
        <v>Badenliga Männer</v>
      </c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</row>
    <row r="28" spans="4:105" ht="30" x14ac:dyDescent="0.4">
      <c r="D28" s="199">
        <v>2026</v>
      </c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</row>
    <row r="29" spans="4:105" ht="12.75" customHeight="1" x14ac:dyDescent="0.4">
      <c r="D29" s="19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</row>
    <row r="30" spans="4:105" ht="12.75" customHeight="1" x14ac:dyDescent="0.4">
      <c r="D30" s="199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</row>
    <row r="31" spans="4:105" x14ac:dyDescent="0.2"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</row>
    <row r="32" spans="4:105" ht="23.25" x14ac:dyDescent="0.35">
      <c r="D32" s="200" t="s">
        <v>77</v>
      </c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</row>
    <row r="33" spans="1:105" x14ac:dyDescent="0.2"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</row>
    <row r="34" spans="1:105" ht="42.75" x14ac:dyDescent="0.8">
      <c r="D34" s="201" t="str">
        <f>Ergebnis!B14</f>
        <v>BC Schwetzingen</v>
      </c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</row>
    <row r="35" spans="1:105" x14ac:dyDescent="0.2">
      <c r="D35" s="202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</row>
    <row r="36" spans="1:105" ht="23.25" x14ac:dyDescent="0.35">
      <c r="D36" s="200" t="s">
        <v>78</v>
      </c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</row>
    <row r="37" spans="1:105" x14ac:dyDescent="0.2">
      <c r="D37" s="202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</row>
    <row r="38" spans="1:105" ht="27.75" x14ac:dyDescent="0.4">
      <c r="C38" s="203"/>
      <c r="D38" s="204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</row>
    <row r="39" spans="1:105" x14ac:dyDescent="0.2">
      <c r="D39" s="202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</row>
    <row r="40" spans="1:105" ht="72.75" x14ac:dyDescent="1.35">
      <c r="D40" s="205" t="str">
        <f>_xlfn.CONCAT(Ergebnis!A14," Platz")</f>
        <v>7. Platz</v>
      </c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</row>
    <row r="41" spans="1:105" x14ac:dyDescent="0.2"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</row>
    <row r="42" spans="1:105" x14ac:dyDescent="0.2"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</row>
    <row r="43" spans="1:105" x14ac:dyDescent="0.2"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</row>
    <row r="44" spans="1:105" x14ac:dyDescent="0.2">
      <c r="A44" s="206" t="str">
        <f>_xlfn.CONCAT(Ergebnis!$A$3,", ")</f>
        <v xml:space="preserve">Hockenheim, </v>
      </c>
      <c r="B44" s="207">
        <f>Ergebnis!$A$2</f>
        <v>46319</v>
      </c>
      <c r="F44" s="107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</row>
  </sheetData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2E13E-25B2-4464-8B22-60962DC271A8}">
  <dimension ref="A1:DA44"/>
  <sheetViews>
    <sheetView topLeftCell="A25" workbookViewId="0">
      <selection activeCell="A25" sqref="A25"/>
    </sheetView>
  </sheetViews>
  <sheetFormatPr baseColWidth="10" defaultColWidth="11.42578125" defaultRowHeight="12.75" x14ac:dyDescent="0.2"/>
  <cols>
    <col min="1" max="1" width="14.140625" style="106" bestFit="1" customWidth="1"/>
    <col min="2" max="2" width="14.85546875" style="106" customWidth="1"/>
    <col min="3" max="3" width="11.42578125" style="106"/>
    <col min="4" max="4" width="12.140625" style="106" bestFit="1" customWidth="1"/>
    <col min="5" max="5" width="11.42578125" style="106"/>
    <col min="6" max="6" width="14.85546875" style="106" customWidth="1"/>
    <col min="7" max="16384" width="11.42578125" style="106"/>
  </cols>
  <sheetData>
    <row r="1" spans="8:105" x14ac:dyDescent="0.2"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</row>
    <row r="2" spans="8:105" x14ac:dyDescent="0.2"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</row>
    <row r="3" spans="8:105" x14ac:dyDescent="0.2"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</row>
    <row r="4" spans="8:105" x14ac:dyDescent="0.2"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</row>
    <row r="5" spans="8:105" x14ac:dyDescent="0.2"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</row>
    <row r="6" spans="8:105" x14ac:dyDescent="0.2"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</row>
    <row r="7" spans="8:105" x14ac:dyDescent="0.2"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</row>
    <row r="8" spans="8:105" x14ac:dyDescent="0.2"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</row>
    <row r="9" spans="8:105" x14ac:dyDescent="0.2"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</row>
    <row r="10" spans="8:105" x14ac:dyDescent="0.2"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</row>
    <row r="11" spans="8:105" x14ac:dyDescent="0.2"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</row>
    <row r="12" spans="8:105" x14ac:dyDescent="0.2"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</row>
    <row r="13" spans="8:105" x14ac:dyDescent="0.2"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</row>
    <row r="14" spans="8:105" x14ac:dyDescent="0.2"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</row>
    <row r="15" spans="8:105" x14ac:dyDescent="0.2"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</row>
    <row r="16" spans="8:105" x14ac:dyDescent="0.2"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</row>
    <row r="17" spans="4:105" x14ac:dyDescent="0.2"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</row>
    <row r="18" spans="4:105" x14ac:dyDescent="0.2"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</row>
    <row r="19" spans="4:105" x14ac:dyDescent="0.2"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</row>
    <row r="20" spans="4:105" x14ac:dyDescent="0.2"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</row>
    <row r="21" spans="4:105" x14ac:dyDescent="0.2"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</row>
    <row r="22" spans="4:105" x14ac:dyDescent="0.2"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</row>
    <row r="23" spans="4:105" x14ac:dyDescent="0.2"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</row>
    <row r="24" spans="4:105" x14ac:dyDescent="0.2"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</row>
    <row r="25" spans="4:105" x14ac:dyDescent="0.2"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</row>
    <row r="26" spans="4:105" x14ac:dyDescent="0.2"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</row>
    <row r="27" spans="4:105" ht="30" x14ac:dyDescent="0.4">
      <c r="D27" s="199" t="str">
        <f>[1]Ergebnis!B1</f>
        <v>Badenliga Männer</v>
      </c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</row>
    <row r="28" spans="4:105" ht="30" x14ac:dyDescent="0.4">
      <c r="D28" s="199">
        <f>[1]Ergebnis!D1</f>
        <v>2025</v>
      </c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</row>
    <row r="29" spans="4:105" ht="12.75" customHeight="1" x14ac:dyDescent="0.4">
      <c r="D29" s="19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</row>
    <row r="30" spans="4:105" ht="12.75" customHeight="1" x14ac:dyDescent="0.4">
      <c r="D30" s="199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</row>
    <row r="31" spans="4:105" x14ac:dyDescent="0.2"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</row>
    <row r="32" spans="4:105" ht="23.25" x14ac:dyDescent="0.35">
      <c r="D32" s="200" t="s">
        <v>77</v>
      </c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</row>
    <row r="33" spans="1:105" x14ac:dyDescent="0.2"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</row>
    <row r="34" spans="1:105" ht="42.75" x14ac:dyDescent="0.8">
      <c r="D34" s="201">
        <f>Ergebnis!B15</f>
        <v>0</v>
      </c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</row>
    <row r="35" spans="1:105" x14ac:dyDescent="0.2">
      <c r="D35" s="202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</row>
    <row r="36" spans="1:105" ht="23.25" x14ac:dyDescent="0.35">
      <c r="D36" s="200" t="s">
        <v>78</v>
      </c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</row>
    <row r="37" spans="1:105" x14ac:dyDescent="0.2">
      <c r="D37" s="202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</row>
    <row r="38" spans="1:105" ht="27.75" x14ac:dyDescent="0.4">
      <c r="C38" s="203"/>
      <c r="D38" s="204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</row>
    <row r="39" spans="1:105" x14ac:dyDescent="0.2">
      <c r="D39" s="202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</row>
    <row r="40" spans="1:105" ht="72.75" x14ac:dyDescent="1.35">
      <c r="D40" s="205" t="str">
        <f>_xlfn.CONCAT(Ergebnis!A15," Platz")</f>
        <v>8. Platz</v>
      </c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</row>
    <row r="41" spans="1:105" x14ac:dyDescent="0.2"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</row>
    <row r="42" spans="1:105" x14ac:dyDescent="0.2"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</row>
    <row r="43" spans="1:105" x14ac:dyDescent="0.2"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</row>
    <row r="44" spans="1:105" x14ac:dyDescent="0.2">
      <c r="A44" s="206" t="str">
        <f>_xlfn.CONCAT(Ergebnis!$A$3,", ")</f>
        <v xml:space="preserve">Hockenheim, </v>
      </c>
      <c r="B44" s="207">
        <f>Ergebnis!$A$2</f>
        <v>46319</v>
      </c>
      <c r="F44" s="107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</vt:i4>
      </vt:variant>
    </vt:vector>
  </HeadingPairs>
  <TitlesOfParts>
    <vt:vector size="13" baseType="lpstr">
      <vt:lpstr>wiege</vt:lpstr>
      <vt:lpstr>Pool</vt:lpstr>
      <vt:lpstr>Liste</vt:lpstr>
      <vt:lpstr>Ergebnis</vt:lpstr>
      <vt:lpstr>Platz1</vt:lpstr>
      <vt:lpstr>Platz2</vt:lpstr>
      <vt:lpstr>Platz3</vt:lpstr>
      <vt:lpstr>Platz 4</vt:lpstr>
      <vt:lpstr>Platz 5</vt:lpstr>
      <vt:lpstr>Platz6</vt:lpstr>
      <vt:lpstr>Platz7</vt:lpstr>
      <vt:lpstr>Platz8</vt:lpstr>
      <vt:lpstr>Pool!Druckbereich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Frank Unsöld</cp:lastModifiedBy>
  <cp:lastPrinted>2026-10-24T13:32:15Z</cp:lastPrinted>
  <dcterms:created xsi:type="dcterms:W3CDTF">1998-10-12T08:15:38Z</dcterms:created>
  <dcterms:modified xsi:type="dcterms:W3CDTF">2026-10-27T17:29:14Z</dcterms:modified>
</cp:coreProperties>
</file>