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JV Neu\Liga\"/>
    </mc:Choice>
  </mc:AlternateContent>
  <xr:revisionPtr revIDLastSave="0" documentId="8_{CBA746D9-13B3-49D0-95F7-23D951D26A9B}" xr6:coauthVersionLast="47" xr6:coauthVersionMax="47" xr10:uidLastSave="{00000000-0000-0000-0000-000000000000}"/>
  <bookViews>
    <workbookView xWindow="-120" yWindow="-120" windowWidth="19440" windowHeight="14880" activeTab="1" xr2:uid="{26A4D732-094E-4895-9DDB-698E1BD6585D}"/>
  </bookViews>
  <sheets>
    <sheet name="wiege" sheetId="11" r:id="rId1"/>
    <sheet name="Pool" sheetId="1" r:id="rId2"/>
    <sheet name="Liste" sheetId="16" r:id="rId3"/>
    <sheet name="Ergebnis" sheetId="2" r:id="rId4"/>
    <sheet name="Platz1" sheetId="17" r:id="rId5"/>
    <sheet name="Platz2" sheetId="18" r:id="rId6"/>
    <sheet name="Platz3" sheetId="19" r:id="rId7"/>
    <sheet name="Platz4" sheetId="21" r:id="rId8"/>
  </sheets>
  <externalReferences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21" l="1"/>
  <c r="D34" i="17"/>
  <c r="D34" i="18"/>
  <c r="D40" i="21"/>
  <c r="B44" i="21"/>
  <c r="A44" i="21"/>
  <c r="D28" i="21"/>
  <c r="D27" i="21"/>
  <c r="D34" i="19"/>
  <c r="D40" i="19"/>
  <c r="B44" i="19"/>
  <c r="A44" i="19"/>
  <c r="D28" i="19"/>
  <c r="D27" i="19"/>
  <c r="D40" i="18"/>
  <c r="B44" i="18"/>
  <c r="A44" i="18"/>
  <c r="D28" i="18"/>
  <c r="D27" i="18"/>
  <c r="B44" i="17"/>
  <c r="A44" i="17"/>
  <c r="D40" i="17"/>
  <c r="D28" i="17"/>
  <c r="D27" i="17"/>
  <c r="K7" i="1"/>
  <c r="K6" i="1"/>
  <c r="K5" i="1"/>
  <c r="K4" i="1"/>
  <c r="B15" i="1"/>
  <c r="F23" i="1" s="1"/>
  <c r="B16" i="1"/>
  <c r="F24" i="1" s="1"/>
  <c r="B14" i="1"/>
  <c r="B22" i="1" s="1"/>
  <c r="B13" i="1"/>
  <c r="B21" i="1"/>
  <c r="D13" i="1"/>
  <c r="D23" i="1" s="1"/>
  <c r="Q6" i="1"/>
  <c r="D16" i="1"/>
  <c r="D15" i="1"/>
  <c r="K22" i="1" s="1"/>
  <c r="D14" i="1"/>
  <c r="D24" i="1" s="1"/>
  <c r="C7" i="1"/>
  <c r="C6" i="1"/>
  <c r="C5" i="1"/>
  <c r="C4" i="1"/>
  <c r="D19" i="1"/>
  <c r="M16" i="1"/>
  <c r="G16" i="1"/>
  <c r="J16" i="1"/>
  <c r="L16" i="1"/>
  <c r="F16" i="1"/>
  <c r="S16" i="1" s="1"/>
  <c r="I16" i="1"/>
  <c r="K16" i="1"/>
  <c r="E16" i="1"/>
  <c r="H16" i="1"/>
  <c r="J15" i="1"/>
  <c r="G15" i="1"/>
  <c r="P15" i="1"/>
  <c r="O15" i="1"/>
  <c r="I15" i="1"/>
  <c r="F15" i="1"/>
  <c r="N15" i="1"/>
  <c r="H15" i="1"/>
  <c r="E15" i="1"/>
  <c r="G14" i="1"/>
  <c r="M14" i="1"/>
  <c r="P14" i="1"/>
  <c r="L14" i="1"/>
  <c r="O14" i="1"/>
  <c r="F14" i="1"/>
  <c r="K14" i="1"/>
  <c r="N14" i="1"/>
  <c r="E14" i="1"/>
  <c r="J13" i="1"/>
  <c r="P13" i="1"/>
  <c r="M13" i="1"/>
  <c r="I13" i="1"/>
  <c r="O13" i="1"/>
  <c r="L13" i="1"/>
  <c r="H13" i="1"/>
  <c r="N13" i="1"/>
  <c r="K13" i="1"/>
  <c r="F22" i="1"/>
  <c r="F21" i="1"/>
  <c r="F20" i="1"/>
  <c r="B20" i="1"/>
  <c r="B19" i="1"/>
  <c r="B23" i="1"/>
  <c r="Q7" i="1" l="1"/>
  <c r="Q5" i="1"/>
  <c r="Q4" i="1"/>
  <c r="S14" i="1"/>
  <c r="Q16" i="1"/>
  <c r="T15" i="1"/>
  <c r="T16" i="1"/>
  <c r="S15" i="1"/>
  <c r="K20" i="1"/>
  <c r="K21" i="1"/>
  <c r="K23" i="1"/>
  <c r="D20" i="1"/>
  <c r="T14" i="1"/>
  <c r="Q13" i="1"/>
  <c r="Q15" i="1"/>
  <c r="Q14" i="1"/>
  <c r="D9" i="2"/>
  <c r="D10" i="2"/>
  <c r="D11" i="2"/>
  <c r="D8" i="2"/>
  <c r="D5" i="2"/>
  <c r="D6" i="2"/>
  <c r="D7" i="2"/>
  <c r="T13" i="1"/>
  <c r="S13" i="1"/>
  <c r="K24" i="1"/>
  <c r="K19" i="1"/>
  <c r="B24" i="1"/>
  <c r="D22" i="1"/>
  <c r="D21" i="1"/>
  <c r="F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MW</author>
  </authors>
  <commentList>
    <comment ref="F5" authorId="0" shapeId="0" xr:uid="{072613D0-7604-4908-A0F3-C7A3BBC46B40}">
      <text>
        <r>
          <rPr>
            <b/>
            <sz val="8"/>
            <color indexed="81"/>
            <rFont val="Tahoma"/>
            <family val="2"/>
          </rPr>
          <t>MW:</t>
        </r>
        <r>
          <rPr>
            <sz val="8"/>
            <color indexed="81"/>
            <rFont val="Tahoma"/>
            <family val="2"/>
          </rPr>
          <t xml:space="preserve">
für Urkunden ausfüllen:
</t>
        </r>
        <r>
          <rPr>
            <b/>
            <sz val="8"/>
            <color indexed="81"/>
            <rFont val="Tahoma"/>
            <family val="2"/>
          </rPr>
          <t>m</t>
        </r>
        <r>
          <rPr>
            <sz val="8"/>
            <color indexed="81"/>
            <rFont val="Tahoma"/>
            <family val="2"/>
          </rPr>
          <t xml:space="preserve"> --&gt; Der Kämpfer
</t>
        </r>
        <r>
          <rPr>
            <b/>
            <sz val="8"/>
            <color indexed="81"/>
            <rFont val="Tahoma"/>
            <family val="2"/>
          </rPr>
          <t>w</t>
        </r>
        <r>
          <rPr>
            <sz val="8"/>
            <color indexed="81"/>
            <rFont val="Tahoma"/>
            <family val="2"/>
          </rPr>
          <t xml:space="preserve"> --&gt; Die Kämpferin</t>
        </r>
      </text>
    </comment>
  </commentList>
</comments>
</file>

<file path=xl/sharedStrings.xml><?xml version="1.0" encoding="utf-8"?>
<sst xmlns="http://schemas.openxmlformats.org/spreadsheetml/2006/main" count="127" uniqueCount="71">
  <si>
    <t>Pkt.</t>
  </si>
  <si>
    <t>Unterberwert.</t>
  </si>
  <si>
    <t>LOS</t>
  </si>
  <si>
    <t>X</t>
  </si>
  <si>
    <t>Kampffolgen:</t>
  </si>
  <si>
    <t xml:space="preserve"> 1 - 2</t>
  </si>
  <si>
    <t xml:space="preserve"> 3 - 4 </t>
  </si>
  <si>
    <t xml:space="preserve"> 2 - 4</t>
  </si>
  <si>
    <t xml:space="preserve"> 1 - 4 </t>
  </si>
  <si>
    <t xml:space="preserve"> 2 - 3</t>
  </si>
  <si>
    <t>3.</t>
  </si>
  <si>
    <t>2.</t>
  </si>
  <si>
    <t>1.</t>
  </si>
  <si>
    <t xml:space="preserve">  -</t>
  </si>
  <si>
    <t xml:space="preserve">  Erg.</t>
  </si>
  <si>
    <t>Gesamtwertung</t>
  </si>
  <si>
    <t>Punkte</t>
  </si>
  <si>
    <t>Platzierung :</t>
  </si>
  <si>
    <t xml:space="preserve"> 1 - 3</t>
  </si>
  <si>
    <t>Poolliste   für  4 Kämpfer</t>
  </si>
  <si>
    <t xml:space="preserve">Gewichtsklasse:    </t>
  </si>
  <si>
    <t>Unterbewertung</t>
  </si>
  <si>
    <t xml:space="preserve">Veranstaltung:  </t>
  </si>
  <si>
    <t xml:space="preserve">Datum :         </t>
  </si>
  <si>
    <t xml:space="preserve">  Verein</t>
  </si>
  <si>
    <t>Name</t>
  </si>
  <si>
    <t xml:space="preserve">Sportl. Leitung:   </t>
  </si>
  <si>
    <t>Veranstalter:</t>
  </si>
  <si>
    <t>Urkunde</t>
  </si>
  <si>
    <t xml:space="preserve">Art :         </t>
  </si>
  <si>
    <t>Ort :</t>
  </si>
  <si>
    <t xml:space="preserve">Datum :  </t>
  </si>
  <si>
    <t xml:space="preserve">Gewichtsklasse :    </t>
  </si>
  <si>
    <t xml:space="preserve">           Wiegeliste</t>
  </si>
  <si>
    <t xml:space="preserve">Sportl. Leitung :    </t>
  </si>
  <si>
    <t>Listen-</t>
  </si>
  <si>
    <t xml:space="preserve">                    Name</t>
  </si>
  <si>
    <t xml:space="preserve">                  Verein</t>
  </si>
  <si>
    <t>Jahr-</t>
  </si>
  <si>
    <t>Los</t>
  </si>
  <si>
    <t>platz</t>
  </si>
  <si>
    <t xml:space="preserve"> gang</t>
  </si>
  <si>
    <t>Ergebnis</t>
  </si>
  <si>
    <t>4.</t>
  </si>
  <si>
    <t>Zeit</t>
  </si>
  <si>
    <t>w</t>
  </si>
  <si>
    <t>BAC 55 Hockenheim e.V.</t>
  </si>
  <si>
    <t>Hockenheim</t>
  </si>
  <si>
    <t>Frauen</t>
  </si>
  <si>
    <t>Unsöld / Wölfelschneider</t>
  </si>
  <si>
    <t>Verbandsliga</t>
  </si>
  <si>
    <t>Begegnung</t>
  </si>
  <si>
    <t xml:space="preserve">Begegnung </t>
  </si>
  <si>
    <t>Mannschaft</t>
  </si>
  <si>
    <t>Gewicht</t>
  </si>
  <si>
    <t>Name, Vorname</t>
  </si>
  <si>
    <t>Wertung</t>
  </si>
  <si>
    <t>Summe</t>
  </si>
  <si>
    <t>Betreuer:</t>
  </si>
  <si>
    <t>Die Mannschaft</t>
  </si>
  <si>
    <t>belegte den</t>
  </si>
  <si>
    <t>Verein</t>
  </si>
  <si>
    <t>Verbandsliga Frauen</t>
  </si>
  <si>
    <t xml:space="preserve"> </t>
  </si>
  <si>
    <t>Verbandsliga 2026</t>
  </si>
  <si>
    <t xml:space="preserve">  </t>
  </si>
  <si>
    <t>PS Karlsruhe</t>
  </si>
  <si>
    <t>BC Karlsruhe</t>
  </si>
  <si>
    <t>KG Heidelberg-Hockenheim</t>
  </si>
  <si>
    <t>FT Freiburg</t>
  </si>
  <si>
    <t>FT 1844 Freiburg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</si>
</sst>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mm"/>
    <numFmt numFmtId="165" formatCode="h:mm"/>
    <numFmt numFmtId="166" formatCode="_-* #,##0.00\ [$€]_-;\-* #,##0.00\ [$€]_-;_-* &quot;-&quot;??\ [$€]_-;_-@_-"/>
  </numFmts>
  <fonts count="39" x14ac:knownFonts="1">
    <font>
      <sz val="10"/>
      <name val="Helv"/>
    </font>
    <font>
      <b/>
      <sz val="10"/>
      <name val="Helv"/>
    </font>
    <font>
      <sz val="10"/>
      <name val="Helv"/>
    </font>
    <font>
      <sz val="18"/>
      <name val="Helv"/>
    </font>
    <font>
      <b/>
      <sz val="16"/>
      <name val="Helv"/>
    </font>
    <font>
      <b/>
      <sz val="14"/>
      <name val="Helv"/>
    </font>
    <font>
      <sz val="6"/>
      <name val="Helv"/>
    </font>
    <font>
      <sz val="12"/>
      <name val="Helv"/>
    </font>
    <font>
      <b/>
      <sz val="12"/>
      <name val="Helv"/>
    </font>
    <font>
      <b/>
      <sz val="9"/>
      <name val="Helv"/>
    </font>
    <font>
      <sz val="9"/>
      <name val="Helv"/>
    </font>
    <font>
      <b/>
      <sz val="8"/>
      <name val="Helv"/>
    </font>
    <font>
      <b/>
      <sz val="18"/>
      <name val="Helv"/>
    </font>
    <font>
      <sz val="8"/>
      <name val="Helv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name val="Arial"/>
      <family val="2"/>
    </font>
    <font>
      <sz val="18"/>
      <name val="Arial"/>
      <family val="2"/>
    </font>
    <font>
      <b/>
      <i/>
      <sz val="28"/>
      <name val="Arial Black"/>
      <family val="2"/>
    </font>
    <font>
      <sz val="22"/>
      <name val="Arial"/>
      <family val="2"/>
    </font>
    <font>
      <b/>
      <sz val="22"/>
      <name val="Arial"/>
      <family val="2"/>
    </font>
    <font>
      <b/>
      <i/>
      <sz val="48"/>
      <name val="Arial Black"/>
      <family val="2"/>
    </font>
    <font>
      <sz val="12"/>
      <name val="Arial"/>
      <family val="2"/>
    </font>
    <font>
      <b/>
      <sz val="12"/>
      <color rgb="FF00B050"/>
      <name val="Helv"/>
    </font>
    <font>
      <b/>
      <i/>
      <sz val="26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9D9D9"/>
        <bgColor rgb="FF000000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</cellStyleXfs>
  <cellXfs count="192">
    <xf numFmtId="0" fontId="0" fillId="0" borderId="0" xfId="0"/>
    <xf numFmtId="0" fontId="7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3" xfId="0" applyFont="1" applyFill="1" applyBorder="1"/>
    <xf numFmtId="0" fontId="10" fillId="2" borderId="4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/>
    <xf numFmtId="0" fontId="11" fillId="2" borderId="6" xfId="0" applyFont="1" applyFill="1" applyBorder="1"/>
    <xf numFmtId="0" fontId="10" fillId="2" borderId="5" xfId="0" applyFont="1" applyFill="1" applyBorder="1"/>
    <xf numFmtId="0" fontId="8" fillId="2" borderId="5" xfId="0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2" fillId="2" borderId="4" xfId="0" applyFont="1" applyFill="1" applyBorder="1"/>
    <xf numFmtId="165" fontId="8" fillId="2" borderId="8" xfId="0" applyNumberFormat="1" applyFont="1" applyFill="1" applyBorder="1"/>
    <xf numFmtId="164" fontId="8" fillId="2" borderId="9" xfId="0" applyNumberFormat="1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9" fillId="2" borderId="5" xfId="0" applyFont="1" applyFill="1" applyBorder="1"/>
    <xf numFmtId="0" fontId="10" fillId="2" borderId="11" xfId="0" applyFont="1" applyFill="1" applyBorder="1"/>
    <xf numFmtId="0" fontId="11" fillId="2" borderId="5" xfId="0" applyFont="1" applyFill="1" applyBorder="1"/>
    <xf numFmtId="0" fontId="11" fillId="2" borderId="4" xfId="0" applyFont="1" applyFill="1" applyBorder="1"/>
    <xf numFmtId="0" fontId="11" fillId="2" borderId="12" xfId="0" applyFont="1" applyFill="1" applyBorder="1"/>
    <xf numFmtId="0" fontId="13" fillId="2" borderId="13" xfId="0" applyFont="1" applyFill="1" applyBorder="1"/>
    <xf numFmtId="0" fontId="11" fillId="2" borderId="14" xfId="0" applyFont="1" applyFill="1" applyBorder="1"/>
    <xf numFmtId="0" fontId="13" fillId="2" borderId="15" xfId="0" applyFont="1" applyFill="1" applyBorder="1"/>
    <xf numFmtId="0" fontId="11" fillId="2" borderId="16" xfId="0" applyFont="1" applyFill="1" applyBorder="1"/>
    <xf numFmtId="0" fontId="13" fillId="2" borderId="17" xfId="0" applyFont="1" applyFill="1" applyBorder="1"/>
    <xf numFmtId="0" fontId="4" fillId="2" borderId="6" xfId="0" applyFont="1" applyFill="1" applyBorder="1"/>
    <xf numFmtId="0" fontId="4" fillId="2" borderId="0" xfId="0" applyFont="1" applyFill="1"/>
    <xf numFmtId="0" fontId="0" fillId="2" borderId="0" xfId="0" applyFill="1"/>
    <xf numFmtId="0" fontId="3" fillId="2" borderId="0" xfId="0" applyFont="1" applyFill="1"/>
    <xf numFmtId="0" fontId="12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4" fillId="2" borderId="12" xfId="0" applyFont="1" applyFill="1" applyBorder="1"/>
    <xf numFmtId="0" fontId="5" fillId="2" borderId="0" xfId="0" applyFont="1" applyFill="1"/>
    <xf numFmtId="0" fontId="5" fillId="2" borderId="18" xfId="0" applyFont="1" applyFill="1" applyBorder="1"/>
    <xf numFmtId="0" fontId="14" fillId="2" borderId="14" xfId="0" applyFont="1" applyFill="1" applyBorder="1"/>
    <xf numFmtId="4" fontId="14" fillId="2" borderId="12" xfId="1" applyFont="1" applyFill="1" applyBorder="1"/>
    <xf numFmtId="0" fontId="15" fillId="2" borderId="12" xfId="0" applyFont="1" applyFill="1" applyBorder="1"/>
    <xf numFmtId="0" fontId="15" fillId="2" borderId="14" xfId="0" applyFont="1" applyFill="1" applyBorder="1"/>
    <xf numFmtId="0" fontId="0" fillId="2" borderId="19" xfId="0" applyFill="1" applyBorder="1"/>
    <xf numFmtId="0" fontId="7" fillId="2" borderId="0" xfId="0" applyFont="1" applyFill="1"/>
    <xf numFmtId="0" fontId="14" fillId="2" borderId="0" xfId="0" applyFont="1" applyFill="1"/>
    <xf numFmtId="0" fontId="2" fillId="0" borderId="0" xfId="3"/>
    <xf numFmtId="0" fontId="1" fillId="0" borderId="0" xfId="3" applyFont="1"/>
    <xf numFmtId="0" fontId="14" fillId="0" borderId="1" xfId="0" applyFont="1" applyBorder="1"/>
    <xf numFmtId="0" fontId="0" fillId="2" borderId="6" xfId="0" applyFill="1" applyBorder="1"/>
    <xf numFmtId="0" fontId="14" fillId="2" borderId="20" xfId="0" applyFont="1" applyFill="1" applyBorder="1"/>
    <xf numFmtId="0" fontId="14" fillId="2" borderId="1" xfId="0" applyFont="1" applyFill="1" applyBorder="1"/>
    <xf numFmtId="0" fontId="14" fillId="2" borderId="21" xfId="0" applyFont="1" applyFill="1" applyBorder="1"/>
    <xf numFmtId="0" fontId="16" fillId="2" borderId="22" xfId="0" applyFont="1" applyFill="1" applyBorder="1"/>
    <xf numFmtId="0" fontId="17" fillId="2" borderId="0" xfId="0" applyFont="1" applyFill="1"/>
    <xf numFmtId="0" fontId="16" fillId="2" borderId="23" xfId="0" applyFont="1" applyFill="1" applyBorder="1"/>
    <xf numFmtId="0" fontId="14" fillId="2" borderId="22" xfId="0" applyFont="1" applyFill="1" applyBorder="1"/>
    <xf numFmtId="0" fontId="14" fillId="2" borderId="24" xfId="0" applyFont="1" applyFill="1" applyBorder="1"/>
    <xf numFmtId="0" fontId="14" fillId="2" borderId="23" xfId="0" applyFont="1" applyFill="1" applyBorder="1"/>
    <xf numFmtId="0" fontId="16" fillId="2" borderId="0" xfId="0" applyFont="1" applyFill="1"/>
    <xf numFmtId="0" fontId="18" fillId="2" borderId="25" xfId="0" applyFont="1" applyFill="1" applyBorder="1"/>
    <xf numFmtId="0" fontId="14" fillId="2" borderId="26" xfId="0" applyFont="1" applyFill="1" applyBorder="1"/>
    <xf numFmtId="0" fontId="14" fillId="2" borderId="27" xfId="0" applyFont="1" applyFill="1" applyBorder="1"/>
    <xf numFmtId="0" fontId="18" fillId="2" borderId="22" xfId="0" applyFont="1" applyFill="1" applyBorder="1"/>
    <xf numFmtId="0" fontId="0" fillId="2" borderId="23" xfId="0" applyFill="1" applyBorder="1"/>
    <xf numFmtId="0" fontId="19" fillId="2" borderId="22" xfId="0" applyFont="1" applyFill="1" applyBorder="1"/>
    <xf numFmtId="0" fontId="16" fillId="2" borderId="2" xfId="0" applyFont="1" applyFill="1" applyBorder="1"/>
    <xf numFmtId="0" fontId="17" fillId="2" borderId="19" xfId="0" applyFont="1" applyFill="1" applyBorder="1"/>
    <xf numFmtId="0" fontId="16" fillId="0" borderId="28" xfId="0" applyFont="1" applyBorder="1"/>
    <xf numFmtId="0" fontId="0" fillId="2" borderId="28" xfId="0" applyFill="1" applyBorder="1"/>
    <xf numFmtId="0" fontId="16" fillId="2" borderId="29" xfId="0" applyFont="1" applyFill="1" applyBorder="1"/>
    <xf numFmtId="0" fontId="14" fillId="2" borderId="30" xfId="0" applyFont="1" applyFill="1" applyBorder="1"/>
    <xf numFmtId="0" fontId="14" fillId="2" borderId="31" xfId="0" applyFont="1" applyFill="1" applyBorder="1"/>
    <xf numFmtId="0" fontId="16" fillId="2" borderId="32" xfId="0" applyFont="1" applyFill="1" applyBorder="1"/>
    <xf numFmtId="0" fontId="14" fillId="2" borderId="33" xfId="0" applyFont="1" applyFill="1" applyBorder="1"/>
    <xf numFmtId="0" fontId="14" fillId="2" borderId="34" xfId="0" applyFont="1" applyFill="1" applyBorder="1"/>
    <xf numFmtId="0" fontId="14" fillId="2" borderId="35" xfId="0" applyFont="1" applyFill="1" applyBorder="1"/>
    <xf numFmtId="0" fontId="14" fillId="2" borderId="36" xfId="0" applyFont="1" applyFill="1" applyBorder="1"/>
    <xf numFmtId="0" fontId="14" fillId="2" borderId="37" xfId="0" applyFont="1" applyFill="1" applyBorder="1"/>
    <xf numFmtId="0" fontId="20" fillId="0" borderId="25" xfId="0" applyFont="1" applyBorder="1"/>
    <xf numFmtId="0" fontId="14" fillId="2" borderId="38" xfId="0" applyFont="1" applyFill="1" applyBorder="1"/>
    <xf numFmtId="0" fontId="21" fillId="2" borderId="39" xfId="0" applyFont="1" applyFill="1" applyBorder="1"/>
    <xf numFmtId="0" fontId="21" fillId="2" borderId="27" xfId="0" applyFont="1" applyFill="1" applyBorder="1"/>
    <xf numFmtId="0" fontId="21" fillId="0" borderId="0" xfId="0" applyFont="1"/>
    <xf numFmtId="0" fontId="20" fillId="0" borderId="40" xfId="0" applyFont="1" applyBorder="1"/>
    <xf numFmtId="0" fontId="14" fillId="2" borderId="41" xfId="0" applyFont="1" applyFill="1" applyBorder="1"/>
    <xf numFmtId="0" fontId="21" fillId="2" borderId="42" xfId="0" applyFont="1" applyFill="1" applyBorder="1"/>
    <xf numFmtId="0" fontId="21" fillId="2" borderId="43" xfId="0" applyFont="1" applyFill="1" applyBorder="1"/>
    <xf numFmtId="0" fontId="20" fillId="0" borderId="44" xfId="0" applyFont="1" applyBorder="1"/>
    <xf numFmtId="0" fontId="14" fillId="2" borderId="45" xfId="0" applyFont="1" applyFill="1" applyBorder="1"/>
    <xf numFmtId="0" fontId="21" fillId="2" borderId="46" xfId="0" applyFont="1" applyFill="1" applyBorder="1"/>
    <xf numFmtId="0" fontId="21" fillId="2" borderId="47" xfId="0" applyFont="1" applyFill="1" applyBorder="1"/>
    <xf numFmtId="4" fontId="20" fillId="2" borderId="12" xfId="1" applyFont="1" applyFill="1" applyBorder="1"/>
    <xf numFmtId="0" fontId="20" fillId="2" borderId="14" xfId="0" applyFont="1" applyFill="1" applyBorder="1"/>
    <xf numFmtId="0" fontId="6" fillId="2" borderId="7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6" fillId="2" borderId="19" xfId="0" applyFont="1" applyFill="1" applyBorder="1"/>
    <xf numFmtId="0" fontId="11" fillId="2" borderId="49" xfId="0" applyFont="1" applyFill="1" applyBorder="1"/>
    <xf numFmtId="0" fontId="0" fillId="2" borderId="20" xfId="0" applyFill="1" applyBorder="1"/>
    <xf numFmtId="0" fontId="9" fillId="2" borderId="1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5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1" fillId="2" borderId="3" xfId="0" applyFont="1" applyFill="1" applyBorder="1"/>
    <xf numFmtId="0" fontId="20" fillId="0" borderId="0" xfId="0" applyFont="1"/>
    <xf numFmtId="0" fontId="0" fillId="2" borderId="18" xfId="0" applyFill="1" applyBorder="1"/>
    <xf numFmtId="0" fontId="22" fillId="2" borderId="18" xfId="0" applyFont="1" applyFill="1" applyBorder="1"/>
    <xf numFmtId="0" fontId="22" fillId="2" borderId="12" xfId="0" applyFont="1" applyFill="1" applyBorder="1"/>
    <xf numFmtId="0" fontId="22" fillId="2" borderId="14" xfId="0" applyFont="1" applyFill="1" applyBorder="1"/>
    <xf numFmtId="14" fontId="14" fillId="2" borderId="14" xfId="0" applyNumberFormat="1" applyFont="1" applyFill="1" applyBorder="1" applyAlignment="1">
      <alignment horizontal="left"/>
    </xf>
    <xf numFmtId="0" fontId="11" fillId="3" borderId="51" xfId="0" applyFont="1" applyFill="1" applyBorder="1"/>
    <xf numFmtId="0" fontId="11" fillId="3" borderId="27" xfId="0" applyFont="1" applyFill="1" applyBorder="1"/>
    <xf numFmtId="0" fontId="11" fillId="3" borderId="9" xfId="0" applyFont="1" applyFill="1" applyBorder="1"/>
    <xf numFmtId="0" fontId="11" fillId="3" borderId="43" xfId="0" applyFont="1" applyFill="1" applyBorder="1"/>
    <xf numFmtId="0" fontId="11" fillId="3" borderId="10" xfId="0" applyFont="1" applyFill="1" applyBorder="1"/>
    <xf numFmtId="0" fontId="11" fillId="3" borderId="47" xfId="0" applyFont="1" applyFill="1" applyBorder="1"/>
    <xf numFmtId="0" fontId="22" fillId="3" borderId="52" xfId="0" applyFont="1" applyFill="1" applyBorder="1"/>
    <xf numFmtId="0" fontId="22" fillId="3" borderId="18" xfId="0" applyFont="1" applyFill="1" applyBorder="1"/>
    <xf numFmtId="0" fontId="22" fillId="3" borderId="53" xfId="0" applyFont="1" applyFill="1" applyBorder="1"/>
    <xf numFmtId="0" fontId="14" fillId="3" borderId="26" xfId="0" applyFont="1" applyFill="1" applyBorder="1"/>
    <xf numFmtId="0" fontId="14" fillId="3" borderId="54" xfId="0" applyFont="1" applyFill="1" applyBorder="1"/>
    <xf numFmtId="0" fontId="14" fillId="3" borderId="12" xfId="0" applyFont="1" applyFill="1" applyBorder="1"/>
    <xf numFmtId="0" fontId="14" fillId="3" borderId="18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11" fillId="3" borderId="55" xfId="0" applyFont="1" applyFill="1" applyBorder="1"/>
    <xf numFmtId="0" fontId="11" fillId="3" borderId="56" xfId="0" applyFont="1" applyFill="1" applyBorder="1"/>
    <xf numFmtId="0" fontId="11" fillId="3" borderId="57" xfId="0" applyFont="1" applyFill="1" applyBorder="1"/>
    <xf numFmtId="0" fontId="14" fillId="3" borderId="17" xfId="0" applyFont="1" applyFill="1" applyBorder="1"/>
    <xf numFmtId="14" fontId="16" fillId="4" borderId="23" xfId="0" applyNumberFormat="1" applyFont="1" applyFill="1" applyBorder="1" applyAlignment="1">
      <alignment horizontal="left"/>
    </xf>
    <xf numFmtId="0" fontId="16" fillId="4" borderId="23" xfId="0" quotePrefix="1" applyFont="1" applyFill="1" applyBorder="1"/>
    <xf numFmtId="0" fontId="16" fillId="4" borderId="23" xfId="0" applyFont="1" applyFill="1" applyBorder="1" applyAlignment="1">
      <alignment wrapText="1"/>
    </xf>
    <xf numFmtId="0" fontId="11" fillId="5" borderId="1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5" borderId="50" xfId="0" applyFont="1" applyFill="1" applyBorder="1" applyAlignment="1">
      <alignment horizontal="center" vertical="center"/>
    </xf>
    <xf numFmtId="49" fontId="26" fillId="0" borderId="0" xfId="0" applyNumberFormat="1" applyFont="1"/>
    <xf numFmtId="49" fontId="26" fillId="0" borderId="51" xfId="0" applyNumberFormat="1" applyFont="1" applyBorder="1"/>
    <xf numFmtId="0" fontId="26" fillId="0" borderId="58" xfId="0" applyFont="1" applyBorder="1"/>
    <xf numFmtId="0" fontId="28" fillId="0" borderId="58" xfId="0" applyFont="1" applyBorder="1"/>
    <xf numFmtId="0" fontId="28" fillId="0" borderId="59" xfId="0" applyFont="1" applyBorder="1"/>
    <xf numFmtId="0" fontId="26" fillId="0" borderId="2" xfId="0" applyFont="1" applyBorder="1" applyAlignment="1">
      <alignment vertical="center"/>
    </xf>
    <xf numFmtId="0" fontId="26" fillId="0" borderId="53" xfId="0" applyFont="1" applyBorder="1"/>
    <xf numFmtId="0" fontId="30" fillId="0" borderId="0" xfId="3" applyFont="1" applyAlignment="1">
      <alignment horizontal="center"/>
    </xf>
    <xf numFmtId="0" fontId="31" fillId="0" borderId="0" xfId="3" applyFont="1" applyAlignment="1">
      <alignment horizontal="center"/>
    </xf>
    <xf numFmtId="0" fontId="32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33" fillId="0" borderId="0" xfId="3" applyFont="1" applyAlignment="1">
      <alignment horizontal="right"/>
    </xf>
    <xf numFmtId="0" fontId="34" fillId="0" borderId="0" xfId="3" applyFont="1" applyAlignment="1">
      <alignment horizontal="center"/>
    </xf>
    <xf numFmtId="0" fontId="35" fillId="0" borderId="0" xfId="3" applyFont="1" applyAlignment="1">
      <alignment horizontal="center"/>
    </xf>
    <xf numFmtId="14" fontId="1" fillId="0" borderId="0" xfId="3" applyNumberFormat="1" applyFont="1"/>
    <xf numFmtId="14" fontId="1" fillId="0" borderId="0" xfId="3" applyNumberFormat="1" applyFont="1" applyAlignment="1">
      <alignment horizontal="left"/>
    </xf>
    <xf numFmtId="0" fontId="20" fillId="0" borderId="0" xfId="0" applyFont="1" applyAlignment="1">
      <alignment horizontal="left"/>
    </xf>
    <xf numFmtId="14" fontId="20" fillId="6" borderId="0" xfId="0" applyNumberFormat="1" applyFont="1" applyFill="1" applyAlignment="1">
      <alignment horizontal="left"/>
    </xf>
    <xf numFmtId="0" fontId="36" fillId="0" borderId="19" xfId="0" quotePrefix="1" applyFont="1" applyBorder="1" applyAlignment="1">
      <alignment horizontal="left"/>
    </xf>
    <xf numFmtId="0" fontId="20" fillId="0" borderId="19" xfId="0" applyFont="1" applyBorder="1"/>
    <xf numFmtId="0" fontId="20" fillId="0" borderId="15" xfId="0" applyFont="1" applyBorder="1"/>
    <xf numFmtId="0" fontId="20" fillId="0" borderId="68" xfId="0" applyFont="1" applyBorder="1"/>
    <xf numFmtId="0" fontId="20" fillId="0" borderId="24" xfId="0" applyFont="1" applyBorder="1"/>
    <xf numFmtId="0" fontId="20" fillId="0" borderId="15" xfId="0" applyFont="1" applyBorder="1" applyAlignment="1">
      <alignment horizontal="right"/>
    </xf>
    <xf numFmtId="0" fontId="37" fillId="0" borderId="0" xfId="0" applyFont="1"/>
    <xf numFmtId="0" fontId="22" fillId="2" borderId="68" xfId="0" applyFont="1" applyFill="1" applyBorder="1"/>
    <xf numFmtId="0" fontId="38" fillId="0" borderId="0" xfId="3" applyFont="1" applyAlignment="1">
      <alignment horizontal="center"/>
    </xf>
    <xf numFmtId="0" fontId="0" fillId="0" borderId="6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7" xfId="0" applyBorder="1" applyAlignment="1">
      <alignment horizontal="center"/>
    </xf>
    <xf numFmtId="49" fontId="29" fillId="0" borderId="49" xfId="0" applyNumberFormat="1" applyFont="1" applyBorder="1" applyAlignment="1">
      <alignment horizontal="center" vertical="center"/>
    </xf>
    <xf numFmtId="49" fontId="29" fillId="0" borderId="29" xfId="0" applyNumberFormat="1" applyFont="1" applyBorder="1" applyAlignment="1">
      <alignment horizontal="center" vertical="center"/>
    </xf>
    <xf numFmtId="49" fontId="29" fillId="0" borderId="64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49" fontId="27" fillId="0" borderId="19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0" fillId="6" borderId="0" xfId="0" applyFont="1" applyFill="1" applyAlignment="1">
      <alignment horizontal="left"/>
    </xf>
  </cellXfs>
  <cellStyles count="4">
    <cellStyle name="Euro" xfId="2" xr:uid="{C63EDA55-1F75-43C4-A33C-B289D81A4C0E}"/>
    <cellStyle name="Komma" xfId="1" builtinId="3"/>
    <cellStyle name="Standard" xfId="0" builtinId="0"/>
    <cellStyle name="Standard_-38kg" xfId="3" xr:uid="{A7722774-F6B9-44DF-9935-A58BD97541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3136" name="Oval 1">
          <a:extLst>
            <a:ext uri="{FF2B5EF4-FFF2-40B4-BE49-F238E27FC236}">
              <a16:creationId xmlns:a16="http://schemas.microsoft.com/office/drawing/2014/main" id="{C2C041B8-1D75-73A0-40E0-DC8028DDF9EA}"/>
            </a:ext>
          </a:extLst>
        </xdr:cNvPr>
        <xdr:cNvSpPr>
          <a:spLocks noChangeArrowheads="1"/>
        </xdr:cNvSpPr>
      </xdr:nvSpPr>
      <xdr:spPr bwMode="auto">
        <a:xfrm>
          <a:off x="10182225" y="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3137" name="Rectangle 2">
          <a:extLst>
            <a:ext uri="{FF2B5EF4-FFF2-40B4-BE49-F238E27FC236}">
              <a16:creationId xmlns:a16="http://schemas.microsoft.com/office/drawing/2014/main" id="{9E919610-F0A3-B6EA-82E9-A46211486EF2}"/>
            </a:ext>
          </a:extLst>
        </xdr:cNvPr>
        <xdr:cNvSpPr>
          <a:spLocks noChangeArrowheads="1"/>
        </xdr:cNvSpPr>
      </xdr:nvSpPr>
      <xdr:spPr bwMode="auto">
        <a:xfrm>
          <a:off x="101822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4221" name="Oval 1">
          <a:extLst>
            <a:ext uri="{FF2B5EF4-FFF2-40B4-BE49-F238E27FC236}">
              <a16:creationId xmlns:a16="http://schemas.microsoft.com/office/drawing/2014/main" id="{D554DEE6-02AD-BD1F-A1F0-6DA3384943D9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4222" name="Rectangle 2">
          <a:extLst>
            <a:ext uri="{FF2B5EF4-FFF2-40B4-BE49-F238E27FC236}">
              <a16:creationId xmlns:a16="http://schemas.microsoft.com/office/drawing/2014/main" id="{E28B30A1-1045-2B6F-C400-0631313B9642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4223" name="Oval 3">
          <a:extLst>
            <a:ext uri="{FF2B5EF4-FFF2-40B4-BE49-F238E27FC236}">
              <a16:creationId xmlns:a16="http://schemas.microsoft.com/office/drawing/2014/main" id="{2E7CE258-B898-9CEE-FFF0-AE8D4BC06075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4224" name="Rectangle 4">
          <a:extLst>
            <a:ext uri="{FF2B5EF4-FFF2-40B4-BE49-F238E27FC236}">
              <a16:creationId xmlns:a16="http://schemas.microsoft.com/office/drawing/2014/main" id="{1527A291-F0A1-C9D1-09E6-EB04A6F4FDA6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DFAB507A-202A-48DF-821B-6D652C41382F}"/>
            </a:ext>
          </a:extLst>
        </xdr:cNvPr>
        <xdr:cNvSpPr>
          <a:spLocks noChangeArrowheads="1"/>
        </xdr:cNvSpPr>
      </xdr:nvSpPr>
      <xdr:spPr bwMode="auto">
        <a:xfrm>
          <a:off x="8515350" y="190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6B495F80-8A6B-4B1D-9D11-FAEB60B5CA0E}"/>
            </a:ext>
          </a:extLst>
        </xdr:cNvPr>
        <xdr:cNvSpPr>
          <a:spLocks noChangeArrowheads="1"/>
        </xdr:cNvSpPr>
      </xdr:nvSpPr>
      <xdr:spPr bwMode="auto">
        <a:xfrm>
          <a:off x="8515350" y="190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32E4370F-3541-4101-A5D1-20598972EDBC}"/>
            </a:ext>
          </a:extLst>
        </xdr:cNvPr>
        <xdr:cNvSpPr>
          <a:spLocks noChangeArrowheads="1"/>
        </xdr:cNvSpPr>
      </xdr:nvSpPr>
      <xdr:spPr bwMode="auto">
        <a:xfrm>
          <a:off x="8515350" y="190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5" name="Rectangle 6">
          <a:extLst>
            <a:ext uri="{FF2B5EF4-FFF2-40B4-BE49-F238E27FC236}">
              <a16:creationId xmlns:a16="http://schemas.microsoft.com/office/drawing/2014/main" id="{19D59D81-3FC9-4098-B4ED-C0B90BEAE3A0}"/>
            </a:ext>
          </a:extLst>
        </xdr:cNvPr>
        <xdr:cNvSpPr>
          <a:spLocks noChangeArrowheads="1"/>
        </xdr:cNvSpPr>
      </xdr:nvSpPr>
      <xdr:spPr bwMode="auto">
        <a:xfrm>
          <a:off x="8515350" y="190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Judo\BJV\Ligen\Badenliga_2025_8erPool.xlsx" TargetMode="External"/><Relationship Id="rId1" Type="http://schemas.openxmlformats.org/officeDocument/2006/relationships/externalLinkPath" Target="file:///F:\Judo\BJV\Ligen\Badenliga_2025_8erPo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iege"/>
      <sheetName val="Pool"/>
      <sheetName val="Liste"/>
      <sheetName val="Ergebnis"/>
      <sheetName val="Platz1"/>
      <sheetName val="Platz2"/>
      <sheetName val="Platz3"/>
      <sheetName val="Platz 4"/>
      <sheetName val="Platz 5"/>
      <sheetName val="Platz6"/>
      <sheetName val="Platz7"/>
      <sheetName val="Platz8"/>
    </sheetNames>
    <sheetDataSet>
      <sheetData sheetId="0"/>
      <sheetData sheetId="1">
        <row r="3">
          <cell r="R3" t="str">
            <v/>
          </cell>
        </row>
        <row r="4">
          <cell r="R4" t="str">
            <v/>
          </cell>
        </row>
        <row r="5">
          <cell r="R5" t="str">
            <v/>
          </cell>
        </row>
        <row r="6">
          <cell r="R6" t="str">
            <v/>
          </cell>
        </row>
        <row r="7">
          <cell r="R7" t="str">
            <v/>
          </cell>
        </row>
        <row r="8">
          <cell r="R8" t="str">
            <v/>
          </cell>
        </row>
        <row r="9">
          <cell r="R9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B73E-71E6-4653-8753-562918338962}">
  <dimension ref="A1:G24"/>
  <sheetViews>
    <sheetView workbookViewId="0">
      <selection activeCell="D11" sqref="D11"/>
    </sheetView>
  </sheetViews>
  <sheetFormatPr baseColWidth="10" defaultRowHeight="12.75" x14ac:dyDescent="0.2"/>
  <cols>
    <col min="1" max="1" width="6" customWidth="1"/>
    <col min="2" max="2" width="9" customWidth="1"/>
    <col min="3" max="3" width="29.28515625" customWidth="1"/>
    <col min="4" max="4" width="28.28515625" customWidth="1"/>
    <col min="5" max="5" width="5.7109375" customWidth="1"/>
    <col min="6" max="6" width="5.85546875" customWidth="1"/>
  </cols>
  <sheetData>
    <row r="1" spans="1:7" x14ac:dyDescent="0.2">
      <c r="A1" s="52" t="s">
        <v>27</v>
      </c>
      <c r="B1" s="53"/>
      <c r="C1" s="54" t="s">
        <v>46</v>
      </c>
      <c r="D1" s="55"/>
      <c r="E1" s="56" t="s">
        <v>28</v>
      </c>
      <c r="F1" s="54"/>
    </row>
    <row r="2" spans="1:7" ht="13.5" customHeight="1" x14ac:dyDescent="0.2">
      <c r="A2" s="57" t="s">
        <v>29</v>
      </c>
      <c r="B2" s="58"/>
      <c r="C2" s="136" t="s">
        <v>64</v>
      </c>
      <c r="D2" s="60"/>
      <c r="E2" s="61" t="s">
        <v>28</v>
      </c>
      <c r="F2" s="62"/>
    </row>
    <row r="3" spans="1:7" ht="13.5" customHeight="1" x14ac:dyDescent="0.25">
      <c r="A3" s="57" t="s">
        <v>30</v>
      </c>
      <c r="B3" s="63"/>
      <c r="C3" s="59" t="s">
        <v>47</v>
      </c>
      <c r="D3" s="64"/>
      <c r="E3" s="65" t="s">
        <v>28</v>
      </c>
      <c r="F3" s="66"/>
    </row>
    <row r="4" spans="1:7" ht="13.5" customHeight="1" thickBot="1" x14ac:dyDescent="0.3">
      <c r="A4" s="57" t="s">
        <v>31</v>
      </c>
      <c r="B4" s="63"/>
      <c r="C4" s="134">
        <v>46319</v>
      </c>
      <c r="D4" s="67"/>
      <c r="E4" s="33"/>
      <c r="F4" s="68"/>
    </row>
    <row r="5" spans="1:7" ht="13.5" customHeight="1" thickBot="1" x14ac:dyDescent="0.3">
      <c r="A5" s="57" t="s">
        <v>32</v>
      </c>
      <c r="B5" s="58"/>
      <c r="C5" s="135" t="s">
        <v>48</v>
      </c>
      <c r="D5" s="69" t="s">
        <v>33</v>
      </c>
      <c r="E5" s="33"/>
      <c r="F5" s="128" t="s">
        <v>45</v>
      </c>
    </row>
    <row r="6" spans="1:7" ht="13.5" customHeight="1" thickBot="1" x14ac:dyDescent="0.25">
      <c r="A6" s="70" t="s">
        <v>34</v>
      </c>
      <c r="B6" s="71"/>
      <c r="C6" s="72" t="s">
        <v>49</v>
      </c>
      <c r="D6" s="3"/>
      <c r="E6" s="47"/>
      <c r="F6" s="73"/>
    </row>
    <row r="7" spans="1:7" x14ac:dyDescent="0.2">
      <c r="A7" s="74" t="s">
        <v>35</v>
      </c>
      <c r="B7" s="75" t="s">
        <v>36</v>
      </c>
      <c r="C7" s="61"/>
      <c r="D7" s="56" t="s">
        <v>37</v>
      </c>
      <c r="E7" s="76" t="s">
        <v>38</v>
      </c>
      <c r="F7" s="62" t="s">
        <v>39</v>
      </c>
    </row>
    <row r="8" spans="1:7" ht="13.5" thickBot="1" x14ac:dyDescent="0.25">
      <c r="A8" s="77" t="s">
        <v>40</v>
      </c>
      <c r="B8" s="78"/>
      <c r="C8" s="79"/>
      <c r="D8" s="80"/>
      <c r="E8" s="81" t="s">
        <v>41</v>
      </c>
      <c r="F8" s="82"/>
    </row>
    <row r="9" spans="1:7" s="87" customFormat="1" ht="24.6" customHeight="1" thickTop="1" x14ac:dyDescent="0.25">
      <c r="A9" s="83">
        <v>1</v>
      </c>
      <c r="B9" s="125"/>
      <c r="C9" s="84"/>
      <c r="D9" s="127" t="s">
        <v>66</v>
      </c>
      <c r="E9" s="85"/>
      <c r="F9" s="86"/>
    </row>
    <row r="10" spans="1:7" s="87" customFormat="1" ht="24.6" customHeight="1" x14ac:dyDescent="0.25">
      <c r="A10" s="88">
        <v>2</v>
      </c>
      <c r="B10" s="125"/>
      <c r="C10" s="89"/>
      <c r="D10" s="127" t="s">
        <v>67</v>
      </c>
      <c r="E10" s="90"/>
      <c r="F10" s="91"/>
    </row>
    <row r="11" spans="1:7" s="87" customFormat="1" ht="24.6" customHeight="1" x14ac:dyDescent="0.25">
      <c r="A11" s="88">
        <v>3</v>
      </c>
      <c r="B11" s="125"/>
      <c r="C11" s="89"/>
      <c r="D11" s="127" t="s">
        <v>68</v>
      </c>
      <c r="E11" s="90"/>
      <c r="F11" s="91"/>
    </row>
    <row r="12" spans="1:7" s="87" customFormat="1" ht="24.6" customHeight="1" thickBot="1" x14ac:dyDescent="0.3">
      <c r="A12" s="92">
        <v>4</v>
      </c>
      <c r="B12" s="126"/>
      <c r="C12" s="93"/>
      <c r="D12" s="133" t="s">
        <v>69</v>
      </c>
      <c r="E12" s="94"/>
      <c r="F12" s="95"/>
    </row>
    <row r="13" spans="1:7" s="87" customFormat="1" ht="24.6" customHeight="1" x14ac:dyDescent="0.25">
      <c r="A13"/>
      <c r="B13"/>
      <c r="C13"/>
      <c r="D13"/>
      <c r="E13"/>
      <c r="F13"/>
      <c r="G13"/>
    </row>
    <row r="14" spans="1:7" s="87" customFormat="1" ht="24.6" customHeight="1" x14ac:dyDescent="0.25">
      <c r="A14"/>
      <c r="B14"/>
      <c r="C14"/>
      <c r="D14"/>
      <c r="E14"/>
      <c r="F14"/>
      <c r="G14"/>
    </row>
    <row r="15" spans="1:7" s="87" customFormat="1" ht="24.6" customHeight="1" x14ac:dyDescent="0.25">
      <c r="A15"/>
      <c r="B15"/>
      <c r="C15"/>
      <c r="D15"/>
      <c r="E15"/>
      <c r="F15"/>
      <c r="G15"/>
    </row>
    <row r="16" spans="1:7" s="87" customFormat="1" ht="24.6" customHeight="1" x14ac:dyDescent="0.25">
      <c r="A16"/>
      <c r="B16"/>
      <c r="C16"/>
      <c r="D16"/>
      <c r="E16"/>
      <c r="F16"/>
      <c r="G16"/>
    </row>
    <row r="17" spans="1:7" s="87" customFormat="1" ht="24.6" customHeight="1" x14ac:dyDescent="0.25">
      <c r="A17"/>
      <c r="B17"/>
      <c r="C17"/>
      <c r="D17"/>
      <c r="E17"/>
      <c r="F17"/>
      <c r="G17"/>
    </row>
    <row r="18" spans="1:7" s="87" customFormat="1" ht="24.6" customHeight="1" x14ac:dyDescent="0.25">
      <c r="A18"/>
      <c r="B18"/>
      <c r="C18"/>
      <c r="D18"/>
      <c r="E18"/>
      <c r="F18"/>
      <c r="G18"/>
    </row>
    <row r="19" spans="1:7" s="87" customFormat="1" ht="24.6" customHeight="1" x14ac:dyDescent="0.25">
      <c r="A19"/>
      <c r="B19"/>
      <c r="C19"/>
      <c r="D19"/>
      <c r="E19"/>
      <c r="F19"/>
      <c r="G19"/>
    </row>
    <row r="20" spans="1:7" s="87" customFormat="1" ht="24.6" customHeight="1" x14ac:dyDescent="0.25">
      <c r="A20"/>
      <c r="B20"/>
      <c r="C20"/>
      <c r="D20"/>
      <c r="E20"/>
      <c r="F20"/>
      <c r="G20"/>
    </row>
    <row r="21" spans="1:7" s="87" customFormat="1" ht="24.6" customHeight="1" x14ac:dyDescent="0.25">
      <c r="A21"/>
      <c r="B21"/>
      <c r="C21"/>
      <c r="D21"/>
      <c r="E21"/>
      <c r="F21"/>
      <c r="G21"/>
    </row>
    <row r="22" spans="1:7" s="87" customFormat="1" ht="24.6" customHeight="1" x14ac:dyDescent="0.25">
      <c r="A22"/>
      <c r="B22"/>
      <c r="C22"/>
      <c r="D22"/>
      <c r="E22"/>
      <c r="F22"/>
      <c r="G22"/>
    </row>
    <row r="23" spans="1:7" s="87" customFormat="1" ht="24.6" customHeight="1" x14ac:dyDescent="0.25">
      <c r="A23"/>
      <c r="B23"/>
      <c r="C23"/>
      <c r="D23"/>
      <c r="E23"/>
      <c r="F23"/>
      <c r="G23"/>
    </row>
    <row r="24" spans="1:7" s="87" customFormat="1" ht="24.6" customHeight="1" x14ac:dyDescent="0.25">
      <c r="A24"/>
      <c r="B24"/>
      <c r="C24"/>
      <c r="D24"/>
      <c r="E24"/>
      <c r="F24"/>
      <c r="G24"/>
    </row>
  </sheetData>
  <phoneticPr fontId="13" type="noConversion"/>
  <pageMargins left="0.78740157480314965" right="0.78740157480314965" top="0.39370078740157483" bottom="0.39370078740157483" header="0.4921259845" footer="0.4921259845"/>
  <pageSetup paperSize="9" orientation="portrait" horizontalDpi="300" verticalDpi="4294967292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B03C3-4C59-4F64-BB97-DF0EE4ECA27C}">
  <dimension ref="A1:W24"/>
  <sheetViews>
    <sheetView tabSelected="1" workbookViewId="0"/>
  </sheetViews>
  <sheetFormatPr baseColWidth="10" defaultRowHeight="12.75" x14ac:dyDescent="0.2"/>
  <cols>
    <col min="1" max="1" width="7.28515625" customWidth="1"/>
    <col min="2" max="2" width="8" customWidth="1"/>
    <col min="3" max="3" width="16" customWidth="1"/>
    <col min="4" max="4" width="23.7109375" customWidth="1"/>
    <col min="5" max="16" width="3.7109375" customWidth="1"/>
    <col min="17" max="18" width="3.140625" customWidth="1"/>
    <col min="19" max="20" width="7.140625" customWidth="1"/>
    <col min="21" max="21" width="3.7109375" hidden="1" customWidth="1"/>
    <col min="22" max="22" width="8.42578125" customWidth="1"/>
  </cols>
  <sheetData>
    <row r="1" spans="1:22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3.25" x14ac:dyDescent="0.35">
      <c r="A2" s="34"/>
      <c r="B2" s="35" t="s">
        <v>19</v>
      </c>
      <c r="C2" s="35"/>
      <c r="D2" s="35"/>
      <c r="E2" s="34"/>
      <c r="F2" s="34"/>
      <c r="G2" s="34"/>
      <c r="H2" s="34"/>
      <c r="I2" s="34"/>
      <c r="J2" s="34"/>
      <c r="K2" s="34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19.5" customHeight="1" x14ac:dyDescent="0.35">
      <c r="A3" s="33"/>
      <c r="B3" s="33"/>
      <c r="C3" s="33"/>
      <c r="D3" s="33"/>
      <c r="E3" s="33"/>
      <c r="F3" s="33"/>
      <c r="G3" s="33"/>
      <c r="H3" s="33"/>
      <c r="I3" s="33"/>
      <c r="J3" s="37" t="s">
        <v>17</v>
      </c>
      <c r="K3" s="33"/>
      <c r="L3" s="33"/>
      <c r="M3" s="34"/>
      <c r="N3" s="38"/>
      <c r="O3" s="34"/>
      <c r="P3" s="34"/>
      <c r="Q3" s="34"/>
      <c r="R3" s="34"/>
      <c r="S3" s="33"/>
      <c r="T3" s="33"/>
      <c r="U3" s="33"/>
      <c r="V3" s="33"/>
    </row>
    <row r="4" spans="1:22" ht="18.75" customHeight="1" x14ac:dyDescent="0.25">
      <c r="A4" s="44" t="s">
        <v>22</v>
      </c>
      <c r="B4" s="45"/>
      <c r="C4" s="40" t="str">
        <f>wiege!C2</f>
        <v>Verbandsliga 2026</v>
      </c>
      <c r="D4" s="96"/>
      <c r="E4" s="37"/>
      <c r="F4" s="49"/>
      <c r="G4" s="48"/>
      <c r="H4" s="48"/>
      <c r="I4" s="48"/>
      <c r="J4" s="37" t="s">
        <v>12</v>
      </c>
      <c r="K4" s="113">
        <f>IF(V13=1,B13,IF(V14=1,B14,IF(V15=1,B15,IF(V16=1,B16,""))))</f>
        <v>0</v>
      </c>
      <c r="L4" s="40"/>
      <c r="M4" s="40"/>
      <c r="N4" s="40"/>
      <c r="O4" s="40"/>
      <c r="P4" s="84"/>
      <c r="Q4" s="113" t="str">
        <f>IF(V13=1,D13,IF(V14=1,D14,IF(V15=1,D15,IF(V16=1,D16,""))))</f>
        <v>PS Karlsruhe</v>
      </c>
      <c r="R4" s="40"/>
      <c r="S4" s="40"/>
      <c r="T4" s="40"/>
      <c r="U4" s="33"/>
      <c r="V4" s="33"/>
    </row>
    <row r="5" spans="1:22" ht="18.75" customHeight="1" x14ac:dyDescent="0.25">
      <c r="A5" s="43" t="s">
        <v>26</v>
      </c>
      <c r="B5" s="46"/>
      <c r="C5" s="43" t="str">
        <f>wiege!C6</f>
        <v>Unsöld / Wölfelschneider</v>
      </c>
      <c r="D5" s="97"/>
      <c r="E5" s="36"/>
      <c r="F5" s="33"/>
      <c r="G5" s="33"/>
      <c r="H5" s="33"/>
      <c r="I5" s="33"/>
      <c r="J5" s="37" t="s">
        <v>11</v>
      </c>
      <c r="K5" s="113">
        <f>IF(V13=2,B13,IF(V14=2,B14,IF(V15=2,B15,IF(V16=2,B16,""))))</f>
        <v>0</v>
      </c>
      <c r="L5" s="43"/>
      <c r="M5" s="43"/>
      <c r="N5" s="43"/>
      <c r="O5" s="43"/>
      <c r="P5" s="89"/>
      <c r="Q5" s="113" t="str">
        <f>IF(V13=2,D13,IF(V14=2,D14,IF(V15=2,D15,IF(V16=2,D16,""))))</f>
        <v>BC Karlsruhe</v>
      </c>
      <c r="R5" s="43"/>
      <c r="S5" s="43"/>
      <c r="T5" s="43"/>
      <c r="U5" s="33"/>
      <c r="V5" s="33"/>
    </row>
    <row r="6" spans="1:22" ht="15.75" x14ac:dyDescent="0.25">
      <c r="A6" s="43" t="s">
        <v>20</v>
      </c>
      <c r="B6" s="46"/>
      <c r="C6" s="43" t="str">
        <f>wiege!C5</f>
        <v>Frauen</v>
      </c>
      <c r="D6" s="97"/>
      <c r="E6" s="33"/>
      <c r="F6" s="33"/>
      <c r="G6" s="33"/>
      <c r="H6" s="33"/>
      <c r="I6" s="33"/>
      <c r="J6" s="37" t="s">
        <v>10</v>
      </c>
      <c r="K6" s="113">
        <f>IF(V13=3,B13,IF(V14=3,B14,IF(V15=3,B15,IF(V16=3,B16,""))))</f>
        <v>0</v>
      </c>
      <c r="L6" s="43"/>
      <c r="M6" s="43"/>
      <c r="N6" s="43"/>
      <c r="O6" s="43"/>
      <c r="P6" s="89"/>
      <c r="Q6" s="113" t="str">
        <f>IF(V13=3,D13,IF(V14=3,D14,IF(V15=3,D15,IF(V16=3,D16,""))))</f>
        <v>FT Freiburg</v>
      </c>
      <c r="R6" s="43"/>
      <c r="S6" s="43"/>
      <c r="T6" s="43"/>
      <c r="U6" s="33"/>
      <c r="V6" s="33"/>
    </row>
    <row r="7" spans="1:22" ht="18.75" customHeight="1" x14ac:dyDescent="0.25">
      <c r="A7" s="40" t="s">
        <v>23</v>
      </c>
      <c r="B7" s="46"/>
      <c r="C7" s="115">
        <f>wiege!C4</f>
        <v>46319</v>
      </c>
      <c r="D7" s="97"/>
      <c r="E7" s="33"/>
      <c r="F7" s="33"/>
      <c r="G7" s="33"/>
      <c r="H7" s="33"/>
      <c r="I7" s="33"/>
      <c r="J7" s="37" t="s">
        <v>10</v>
      </c>
      <c r="K7" s="113">
        <f>IF(V13=4,B13,IF(V14=4,B14,IF(V15=4,B15,IF(V16=4,B16,""))))</f>
        <v>0</v>
      </c>
      <c r="L7" s="43"/>
      <c r="M7" s="43"/>
      <c r="N7" s="43"/>
      <c r="O7" s="43"/>
      <c r="P7" s="89"/>
      <c r="Q7" s="114" t="str">
        <f>IF(V13=4,D13,IF(V14=4,D14,IF(V15=4,D15,IF(V16=4,D16,""))))</f>
        <v>KG Heidelberg-Hockenheim</v>
      </c>
      <c r="R7" s="114"/>
      <c r="S7" s="43"/>
      <c r="T7" s="43"/>
      <c r="U7" s="33"/>
      <c r="V7" s="33"/>
    </row>
    <row r="8" spans="1:22" ht="20.25" customHeight="1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9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ht="20.25" customHeight="1" thickBot="1" x14ac:dyDescent="0.25">
      <c r="A9" s="33"/>
      <c r="B9" s="33"/>
      <c r="C9" s="47"/>
      <c r="D9" s="47"/>
      <c r="E9" s="33"/>
      <c r="F9" s="33"/>
      <c r="G9" s="33"/>
      <c r="H9" s="33"/>
      <c r="I9" s="33"/>
      <c r="J9" s="36"/>
      <c r="K9" s="39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ht="20.25" thickBot="1" x14ac:dyDescent="0.35">
      <c r="A10" s="2"/>
      <c r="B10" s="31"/>
      <c r="C10" s="32"/>
      <c r="D10" s="32"/>
      <c r="E10" s="4"/>
      <c r="F10" s="4"/>
      <c r="G10" s="4"/>
      <c r="H10" s="4"/>
      <c r="I10" s="4"/>
      <c r="J10" s="6"/>
      <c r="K10" s="8"/>
      <c r="L10" s="4"/>
      <c r="M10" s="4"/>
      <c r="N10" s="4"/>
      <c r="O10" s="4"/>
      <c r="P10" s="4"/>
      <c r="Q10" s="9" t="s">
        <v>15</v>
      </c>
      <c r="R10" s="6"/>
      <c r="S10" s="6"/>
      <c r="T10" s="5"/>
      <c r="U10" s="5"/>
      <c r="V10" s="111"/>
    </row>
    <row r="11" spans="1:22" ht="20.25" thickBot="1" x14ac:dyDescent="0.4">
      <c r="A11" s="3"/>
      <c r="B11" s="33"/>
      <c r="C11" s="41"/>
      <c r="D11" s="33"/>
      <c r="E11" s="98" t="s">
        <v>0</v>
      </c>
      <c r="F11" s="99" t="s">
        <v>1</v>
      </c>
      <c r="G11" s="100"/>
      <c r="H11" s="101" t="s">
        <v>0</v>
      </c>
      <c r="I11" s="99" t="s">
        <v>1</v>
      </c>
      <c r="J11" s="100"/>
      <c r="K11" s="101" t="s">
        <v>0</v>
      </c>
      <c r="L11" s="99" t="s">
        <v>1</v>
      </c>
      <c r="M11" s="99"/>
      <c r="N11" s="101" t="s">
        <v>0</v>
      </c>
      <c r="O11" s="99" t="s">
        <v>1</v>
      </c>
      <c r="P11" s="102"/>
      <c r="Q11" s="103" t="s">
        <v>16</v>
      </c>
      <c r="R11" s="104"/>
      <c r="S11" s="10" t="s">
        <v>21</v>
      </c>
      <c r="T11" s="104"/>
      <c r="U11" s="53"/>
      <c r="V11" s="112" t="s">
        <v>42</v>
      </c>
    </row>
    <row r="12" spans="1:22" ht="20.25" thickBot="1" x14ac:dyDescent="0.4">
      <c r="A12" s="42" t="s">
        <v>2</v>
      </c>
      <c r="B12" s="42" t="s">
        <v>25</v>
      </c>
      <c r="C12" s="5"/>
      <c r="D12" s="42" t="s">
        <v>24</v>
      </c>
      <c r="E12" s="105"/>
      <c r="F12" s="106">
        <v>1</v>
      </c>
      <c r="G12" s="106"/>
      <c r="H12" s="105"/>
      <c r="I12" s="106">
        <v>2</v>
      </c>
      <c r="J12" s="106"/>
      <c r="K12" s="105"/>
      <c r="L12" s="106">
        <v>3</v>
      </c>
      <c r="M12" s="106"/>
      <c r="N12" s="105"/>
      <c r="O12" s="106">
        <v>4</v>
      </c>
      <c r="P12" s="107"/>
      <c r="Q12" s="11"/>
      <c r="R12" s="7"/>
      <c r="S12" s="22"/>
      <c r="T12" s="7"/>
      <c r="U12" s="4"/>
      <c r="V12" s="112"/>
    </row>
    <row r="13" spans="1:22" ht="20.25" thickBot="1" x14ac:dyDescent="0.4">
      <c r="A13" s="108">
        <v>1</v>
      </c>
      <c r="B13" s="23">
        <f>wiege!B9</f>
        <v>0</v>
      </c>
      <c r="C13" s="24"/>
      <c r="D13" s="109" t="str">
        <f>wiege!D9</f>
        <v>PS Karlsruhe</v>
      </c>
      <c r="E13" s="137" t="s">
        <v>3</v>
      </c>
      <c r="F13" s="138" t="s">
        <v>3</v>
      </c>
      <c r="G13" s="138" t="s">
        <v>3</v>
      </c>
      <c r="H13" s="139">
        <f>Q19</f>
        <v>2</v>
      </c>
      <c r="I13" s="140">
        <f>S19</f>
        <v>30</v>
      </c>
      <c r="J13" s="140">
        <f>T19</f>
        <v>20</v>
      </c>
      <c r="K13" s="139">
        <f>Q23</f>
        <v>2</v>
      </c>
      <c r="L13" s="140">
        <f>S23</f>
        <v>40</v>
      </c>
      <c r="M13" s="140">
        <f>T23</f>
        <v>5</v>
      </c>
      <c r="N13" s="139">
        <f>Q21</f>
        <v>2</v>
      </c>
      <c r="O13" s="140">
        <f>S21</f>
        <v>40</v>
      </c>
      <c r="P13" s="141">
        <f>T21</f>
        <v>10</v>
      </c>
      <c r="Q13" s="142">
        <f>SUM(H13+K13+N13)</f>
        <v>6</v>
      </c>
      <c r="R13" s="143"/>
      <c r="S13" s="139">
        <f>SUM(I13+L13+O13)</f>
        <v>110</v>
      </c>
      <c r="T13" s="143">
        <f>SUM(J13+M13+P13)</f>
        <v>35</v>
      </c>
      <c r="U13" s="4"/>
      <c r="V13" s="122">
        <v>1</v>
      </c>
    </row>
    <row r="14" spans="1:22" ht="20.25" thickBot="1" x14ac:dyDescent="0.4">
      <c r="A14" s="108">
        <v>2</v>
      </c>
      <c r="B14" s="23">
        <f>wiege!B10</f>
        <v>0</v>
      </c>
      <c r="C14" s="24"/>
      <c r="D14" s="109" t="str">
        <f>wiege!D10</f>
        <v>BC Karlsruhe</v>
      </c>
      <c r="E14" s="139">
        <f>R19</f>
        <v>0</v>
      </c>
      <c r="F14" s="140">
        <f>T19</f>
        <v>20</v>
      </c>
      <c r="G14" s="140">
        <f>S19</f>
        <v>30</v>
      </c>
      <c r="H14" s="137" t="s">
        <v>3</v>
      </c>
      <c r="I14" s="138" t="s">
        <v>3</v>
      </c>
      <c r="J14" s="138" t="s">
        <v>3</v>
      </c>
      <c r="K14" s="139">
        <f>Q22</f>
        <v>2</v>
      </c>
      <c r="L14" s="140">
        <f>S22</f>
        <v>40</v>
      </c>
      <c r="M14" s="140">
        <f>T22</f>
        <v>10</v>
      </c>
      <c r="N14" s="139">
        <f>Q24</f>
        <v>2</v>
      </c>
      <c r="O14" s="140">
        <f>S24</f>
        <v>30</v>
      </c>
      <c r="P14" s="141">
        <f>T24</f>
        <v>20</v>
      </c>
      <c r="Q14" s="142">
        <f>SUM(E14+K14+N14)</f>
        <v>4</v>
      </c>
      <c r="R14" s="143"/>
      <c r="S14" s="139">
        <f>SUM(F14+L14+O14)</f>
        <v>90</v>
      </c>
      <c r="T14" s="143">
        <f>SUM(G14+M14+P14)</f>
        <v>60</v>
      </c>
      <c r="U14" s="4"/>
      <c r="V14" s="123">
        <v>2</v>
      </c>
    </row>
    <row r="15" spans="1:22" ht="20.25" thickBot="1" x14ac:dyDescent="0.4">
      <c r="A15" s="108">
        <v>3</v>
      </c>
      <c r="B15" s="23">
        <f>wiege!B11</f>
        <v>0</v>
      </c>
      <c r="C15" s="24"/>
      <c r="D15" s="109" t="str">
        <f>wiege!D11</f>
        <v>KG Heidelberg-Hockenheim</v>
      </c>
      <c r="E15" s="139">
        <f>R23</f>
        <v>0</v>
      </c>
      <c r="F15" s="140">
        <f>T23</f>
        <v>5</v>
      </c>
      <c r="G15" s="140">
        <f>S23</f>
        <v>40</v>
      </c>
      <c r="H15" s="139">
        <f>R22</f>
        <v>0</v>
      </c>
      <c r="I15" s="140">
        <f>T22</f>
        <v>10</v>
      </c>
      <c r="J15" s="140">
        <f>S22</f>
        <v>40</v>
      </c>
      <c r="K15" s="137" t="s">
        <v>3</v>
      </c>
      <c r="L15" s="138" t="s">
        <v>3</v>
      </c>
      <c r="M15" s="138" t="s">
        <v>3</v>
      </c>
      <c r="N15" s="139">
        <f>Q20</f>
        <v>0</v>
      </c>
      <c r="O15" s="140">
        <f>S20</f>
        <v>20</v>
      </c>
      <c r="P15" s="141">
        <f>T20</f>
        <v>30</v>
      </c>
      <c r="Q15" s="142">
        <f>SUM(E15+H15+N15)</f>
        <v>0</v>
      </c>
      <c r="R15" s="143"/>
      <c r="S15" s="139">
        <f>SUM(F15+I15+O15)</f>
        <v>35</v>
      </c>
      <c r="T15" s="143">
        <f>SUM(G15+J15+P15)</f>
        <v>110</v>
      </c>
      <c r="U15" s="4"/>
      <c r="V15" s="123">
        <v>4</v>
      </c>
    </row>
    <row r="16" spans="1:22" ht="20.25" thickBot="1" x14ac:dyDescent="0.4">
      <c r="A16" s="108">
        <v>4</v>
      </c>
      <c r="B16" s="23">
        <f>wiege!B12</f>
        <v>0</v>
      </c>
      <c r="C16" s="24"/>
      <c r="D16" s="109" t="str">
        <f>wiege!D12</f>
        <v>FT Freiburg</v>
      </c>
      <c r="E16" s="139">
        <f>R21</f>
        <v>0</v>
      </c>
      <c r="F16" s="140">
        <f>T21</f>
        <v>10</v>
      </c>
      <c r="G16" s="140">
        <f>S21</f>
        <v>40</v>
      </c>
      <c r="H16" s="139">
        <f>R24</f>
        <v>0</v>
      </c>
      <c r="I16" s="140">
        <f>T24</f>
        <v>20</v>
      </c>
      <c r="J16" s="140">
        <f>S24</f>
        <v>30</v>
      </c>
      <c r="K16" s="139">
        <f>R20</f>
        <v>2</v>
      </c>
      <c r="L16" s="140">
        <f>T20</f>
        <v>30</v>
      </c>
      <c r="M16" s="140">
        <f>S20</f>
        <v>20</v>
      </c>
      <c r="N16" s="137" t="s">
        <v>3</v>
      </c>
      <c r="O16" s="138" t="s">
        <v>3</v>
      </c>
      <c r="P16" s="144" t="s">
        <v>3</v>
      </c>
      <c r="Q16" s="142">
        <f>SUM(E16+H16+K16)</f>
        <v>2</v>
      </c>
      <c r="R16" s="143"/>
      <c r="S16" s="139">
        <f>SUM(F16+I16+L16)</f>
        <v>60</v>
      </c>
      <c r="T16" s="143">
        <f>SUM(G16+J16+M16)</f>
        <v>90</v>
      </c>
      <c r="U16" s="4"/>
      <c r="V16" s="124">
        <v>3</v>
      </c>
    </row>
    <row r="17" spans="1:23" s="1" customFormat="1" ht="16.5" thickBot="1" x14ac:dyDescent="0.3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3" s="1" customFormat="1" ht="16.5" thickBot="1" x14ac:dyDescent="0.3">
      <c r="A18" s="12" t="s">
        <v>4</v>
      </c>
      <c r="B18" s="4"/>
      <c r="C18" s="4"/>
      <c r="D18" s="4"/>
      <c r="E18" s="13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9" t="s">
        <v>14</v>
      </c>
      <c r="R18" s="16"/>
      <c r="S18" s="21" t="s">
        <v>21</v>
      </c>
      <c r="T18" s="15"/>
      <c r="U18" s="48"/>
      <c r="V18" s="129" t="s">
        <v>44</v>
      </c>
      <c r="W18"/>
    </row>
    <row r="19" spans="1:23" s="1" customFormat="1" ht="15.75" x14ac:dyDescent="0.25">
      <c r="A19" s="17" t="s">
        <v>5</v>
      </c>
      <c r="B19" s="25">
        <f>B13</f>
        <v>0</v>
      </c>
      <c r="C19" s="25"/>
      <c r="D19" s="25" t="str">
        <f>D13</f>
        <v>PS Karlsruhe</v>
      </c>
      <c r="E19" s="26" t="s">
        <v>13</v>
      </c>
      <c r="F19" s="25">
        <f>B14</f>
        <v>0</v>
      </c>
      <c r="G19" s="25"/>
      <c r="H19" s="25">
        <v>3</v>
      </c>
      <c r="I19" s="25">
        <v>2</v>
      </c>
      <c r="J19" s="25"/>
      <c r="K19" s="25" t="str">
        <f>D14</f>
        <v>BC Karlsruhe</v>
      </c>
      <c r="L19" s="25"/>
      <c r="M19" s="25"/>
      <c r="N19" s="25"/>
      <c r="O19" s="25"/>
      <c r="P19" s="25"/>
      <c r="Q19" s="116">
        <v>2</v>
      </c>
      <c r="R19" s="117">
        <v>0</v>
      </c>
      <c r="S19" s="116">
        <v>30</v>
      </c>
      <c r="T19" s="117">
        <v>20</v>
      </c>
      <c r="U19" s="33"/>
      <c r="V19" s="130"/>
      <c r="W19" s="169">
        <v>1</v>
      </c>
    </row>
    <row r="20" spans="1:23" s="1" customFormat="1" ht="15.75" x14ac:dyDescent="0.25">
      <c r="A20" s="18" t="s">
        <v>6</v>
      </c>
      <c r="B20" s="27">
        <f>B15</f>
        <v>0</v>
      </c>
      <c r="C20" s="27"/>
      <c r="D20" s="27" t="str">
        <f>D15</f>
        <v>KG Heidelberg-Hockenheim</v>
      </c>
      <c r="E20" s="28" t="s">
        <v>13</v>
      </c>
      <c r="F20" s="27">
        <f>B16</f>
        <v>0</v>
      </c>
      <c r="G20" s="27"/>
      <c r="H20" s="27">
        <v>2</v>
      </c>
      <c r="I20" s="27">
        <v>3</v>
      </c>
      <c r="J20" s="27"/>
      <c r="K20" s="27" t="str">
        <f>D16</f>
        <v>FT Freiburg</v>
      </c>
      <c r="L20" s="27"/>
      <c r="M20" s="27"/>
      <c r="N20" s="27"/>
      <c r="O20" s="27"/>
      <c r="P20" s="27"/>
      <c r="Q20" s="118">
        <v>0</v>
      </c>
      <c r="R20" s="119">
        <v>2</v>
      </c>
      <c r="S20" s="118">
        <v>20</v>
      </c>
      <c r="T20" s="119">
        <v>30</v>
      </c>
      <c r="U20" s="33"/>
      <c r="V20" s="131"/>
      <c r="W20" s="169">
        <v>2</v>
      </c>
    </row>
    <row r="21" spans="1:23" s="1" customFormat="1" ht="15.75" x14ac:dyDescent="0.25">
      <c r="A21" s="19" t="s">
        <v>8</v>
      </c>
      <c r="B21" s="27">
        <f>B13</f>
        <v>0</v>
      </c>
      <c r="C21" s="27"/>
      <c r="D21" s="27" t="str">
        <f>D13</f>
        <v>PS Karlsruhe</v>
      </c>
      <c r="E21" s="28" t="s">
        <v>13</v>
      </c>
      <c r="F21" s="27">
        <f>B16</f>
        <v>0</v>
      </c>
      <c r="G21" s="27"/>
      <c r="H21" s="27">
        <v>4</v>
      </c>
      <c r="I21" s="27">
        <v>1</v>
      </c>
      <c r="J21" s="27"/>
      <c r="K21" s="27" t="str">
        <f>D16</f>
        <v>FT Freiburg</v>
      </c>
      <c r="L21" s="27"/>
      <c r="M21" s="27"/>
      <c r="N21" s="27"/>
      <c r="O21" s="27"/>
      <c r="P21" s="27"/>
      <c r="Q21" s="118">
        <v>2</v>
      </c>
      <c r="R21" s="119">
        <v>0</v>
      </c>
      <c r="S21" s="118">
        <v>40</v>
      </c>
      <c r="T21" s="119">
        <v>10</v>
      </c>
      <c r="U21" s="33"/>
      <c r="V21" s="131"/>
      <c r="W21" s="169">
        <v>5</v>
      </c>
    </row>
    <row r="22" spans="1:23" ht="15.75" customHeight="1" x14ac:dyDescent="0.25">
      <c r="A22" s="19" t="s">
        <v>9</v>
      </c>
      <c r="B22" s="27">
        <f>B14</f>
        <v>0</v>
      </c>
      <c r="C22" s="27"/>
      <c r="D22" s="27" t="str">
        <f>D14</f>
        <v>BC Karlsruhe</v>
      </c>
      <c r="E22" s="28" t="s">
        <v>13</v>
      </c>
      <c r="F22" s="27">
        <f>B15</f>
        <v>0</v>
      </c>
      <c r="G22" s="27"/>
      <c r="H22" s="27">
        <v>4</v>
      </c>
      <c r="I22" s="27">
        <v>1</v>
      </c>
      <c r="J22" s="27"/>
      <c r="K22" s="27" t="str">
        <f>D15</f>
        <v>KG Heidelberg-Hockenheim</v>
      </c>
      <c r="L22" s="27"/>
      <c r="M22" s="27"/>
      <c r="N22" s="27"/>
      <c r="O22" s="27"/>
      <c r="P22" s="27"/>
      <c r="Q22" s="118">
        <v>2</v>
      </c>
      <c r="R22" s="119">
        <v>0</v>
      </c>
      <c r="S22" s="118">
        <v>40</v>
      </c>
      <c r="T22" s="119">
        <v>10</v>
      </c>
      <c r="U22" s="33"/>
      <c r="V22" s="131"/>
      <c r="W22" s="169">
        <v>6</v>
      </c>
    </row>
    <row r="23" spans="1:23" ht="17.25" customHeight="1" x14ac:dyDescent="0.25">
      <c r="A23" s="19" t="s">
        <v>18</v>
      </c>
      <c r="B23" s="27">
        <f>B13</f>
        <v>0</v>
      </c>
      <c r="C23" s="27"/>
      <c r="D23" s="27" t="str">
        <f>D13</f>
        <v>PS Karlsruhe</v>
      </c>
      <c r="E23" s="28" t="s">
        <v>13</v>
      </c>
      <c r="F23" s="27">
        <f>B15</f>
        <v>0</v>
      </c>
      <c r="G23" s="27"/>
      <c r="H23" s="27">
        <v>4</v>
      </c>
      <c r="I23" s="27">
        <v>1</v>
      </c>
      <c r="J23" s="27"/>
      <c r="K23" s="27" t="str">
        <f>D15</f>
        <v>KG Heidelberg-Hockenheim</v>
      </c>
      <c r="L23" s="27"/>
      <c r="M23" s="27"/>
      <c r="N23" s="27"/>
      <c r="O23" s="27"/>
      <c r="P23" s="27"/>
      <c r="Q23" s="118">
        <v>2</v>
      </c>
      <c r="R23" s="119">
        <v>0</v>
      </c>
      <c r="S23" s="118">
        <v>40</v>
      </c>
      <c r="T23" s="119">
        <v>5</v>
      </c>
      <c r="U23" s="33"/>
      <c r="V23" s="131"/>
      <c r="W23" s="169">
        <v>3</v>
      </c>
    </row>
    <row r="24" spans="1:23" ht="16.5" thickBot="1" x14ac:dyDescent="0.3">
      <c r="A24" s="20" t="s">
        <v>7</v>
      </c>
      <c r="B24" s="29">
        <f>B14</f>
        <v>0</v>
      </c>
      <c r="C24" s="29"/>
      <c r="D24" s="29" t="str">
        <f>D14</f>
        <v>BC Karlsruhe</v>
      </c>
      <c r="E24" s="30" t="s">
        <v>13</v>
      </c>
      <c r="F24" s="29">
        <f>B16</f>
        <v>0</v>
      </c>
      <c r="G24" s="29"/>
      <c r="H24" s="29">
        <v>3</v>
      </c>
      <c r="I24" s="29">
        <v>2</v>
      </c>
      <c r="J24" s="29"/>
      <c r="K24" s="29" t="str">
        <f>D16</f>
        <v>FT Freiburg</v>
      </c>
      <c r="L24" s="29"/>
      <c r="M24" s="29"/>
      <c r="N24" s="29"/>
      <c r="O24" s="29"/>
      <c r="P24" s="29"/>
      <c r="Q24" s="120">
        <v>2</v>
      </c>
      <c r="R24" s="121">
        <v>0</v>
      </c>
      <c r="S24" s="120">
        <v>30</v>
      </c>
      <c r="T24" s="121">
        <v>20</v>
      </c>
      <c r="U24" s="33"/>
      <c r="V24" s="132"/>
      <c r="W24" s="169">
        <v>4</v>
      </c>
    </row>
  </sheetData>
  <protectedRanges>
    <protectedRange sqref="V13:V16 Q19:T24" name="Bereich1"/>
  </protectedRanges>
  <phoneticPr fontId="13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D20 F20 E15:G15 K20 K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98AD-0FB0-4A42-9C12-227DA95272CB}">
  <dimension ref="B1:L23"/>
  <sheetViews>
    <sheetView workbookViewId="0">
      <selection activeCell="H18" sqref="H18:H20"/>
    </sheetView>
  </sheetViews>
  <sheetFormatPr baseColWidth="10" defaultRowHeight="15" x14ac:dyDescent="0.25"/>
  <cols>
    <col min="1" max="1" width="3" customWidth="1"/>
    <col min="2" max="2" width="9.42578125" style="145" bestFit="1" customWidth="1"/>
    <col min="3" max="3" width="11.28515625" customWidth="1"/>
    <col min="4" max="4" width="26.28515625" customWidth="1"/>
    <col min="5" max="5" width="5.5703125" customWidth="1"/>
    <col min="6" max="6" width="5.7109375" bestFit="1" customWidth="1"/>
    <col min="7" max="7" width="7.7109375" customWidth="1"/>
    <col min="8" max="8" width="9.42578125" style="145" bestFit="1" customWidth="1"/>
    <col min="9" max="9" width="11.28515625" customWidth="1"/>
    <col min="10" max="10" width="26.28515625" customWidth="1"/>
    <col min="11" max="11" width="5.5703125" customWidth="1"/>
    <col min="12" max="12" width="5.7109375" bestFit="1" customWidth="1"/>
  </cols>
  <sheetData>
    <row r="1" spans="2:12" ht="22.15" customHeight="1" thickBot="1" x14ac:dyDescent="0.25">
      <c r="B1" s="187" t="s">
        <v>50</v>
      </c>
      <c r="C1" s="187"/>
      <c r="D1" s="187"/>
      <c r="E1" s="187"/>
      <c r="F1" s="187"/>
      <c r="H1" s="187" t="s">
        <v>50</v>
      </c>
      <c r="I1" s="187"/>
      <c r="J1" s="187"/>
      <c r="K1" s="187"/>
      <c r="L1" s="187"/>
    </row>
    <row r="2" spans="2:12" ht="21" customHeight="1" thickBot="1" x14ac:dyDescent="0.25">
      <c r="B2" s="188" t="s">
        <v>51</v>
      </c>
      <c r="C2" s="189"/>
      <c r="D2" s="189"/>
      <c r="E2" s="189"/>
      <c r="F2" s="190"/>
      <c r="H2" s="188" t="s">
        <v>52</v>
      </c>
      <c r="I2" s="189"/>
      <c r="J2" s="189"/>
      <c r="K2" s="189"/>
      <c r="L2" s="190"/>
    </row>
    <row r="3" spans="2:12" ht="24" customHeight="1" thickBot="1" x14ac:dyDescent="0.25">
      <c r="B3" s="188" t="s">
        <v>53</v>
      </c>
      <c r="C3" s="189"/>
      <c r="D3" s="189"/>
      <c r="E3" s="189"/>
      <c r="F3" s="190"/>
      <c r="H3" s="188" t="s">
        <v>53</v>
      </c>
      <c r="I3" s="189"/>
      <c r="J3" s="189"/>
      <c r="K3" s="189"/>
      <c r="L3" s="190"/>
    </row>
    <row r="4" spans="2:12" ht="10.15" customHeight="1" thickBot="1" x14ac:dyDescent="0.3"/>
    <row r="5" spans="2:12" ht="15.75" thickBot="1" x14ac:dyDescent="0.3">
      <c r="B5" s="146" t="s">
        <v>54</v>
      </c>
      <c r="C5" s="147" t="s">
        <v>55</v>
      </c>
      <c r="D5" s="147"/>
      <c r="E5" s="148" t="s">
        <v>56</v>
      </c>
      <c r="F5" s="149" t="s">
        <v>16</v>
      </c>
      <c r="H5" s="146" t="s">
        <v>54</v>
      </c>
      <c r="I5" s="147" t="s">
        <v>55</v>
      </c>
      <c r="J5" s="147"/>
      <c r="K5" s="148" t="s">
        <v>56</v>
      </c>
      <c r="L5" s="149" t="s">
        <v>16</v>
      </c>
    </row>
    <row r="6" spans="2:12" ht="15" customHeight="1" x14ac:dyDescent="0.2">
      <c r="B6" s="178" t="s">
        <v>65</v>
      </c>
      <c r="C6" s="181"/>
      <c r="D6" s="182"/>
      <c r="E6" s="172"/>
      <c r="F6" s="175"/>
      <c r="H6" s="178" t="s">
        <v>63</v>
      </c>
      <c r="I6" s="181"/>
      <c r="J6" s="182"/>
      <c r="K6" s="172"/>
      <c r="L6" s="175"/>
    </row>
    <row r="7" spans="2:12" ht="15" customHeight="1" x14ac:dyDescent="0.2">
      <c r="B7" s="179"/>
      <c r="C7" s="183"/>
      <c r="D7" s="184"/>
      <c r="E7" s="173"/>
      <c r="F7" s="176"/>
      <c r="H7" s="179"/>
      <c r="I7" s="183"/>
      <c r="J7" s="184"/>
      <c r="K7" s="173"/>
      <c r="L7" s="176"/>
    </row>
    <row r="8" spans="2:12" ht="15.75" customHeight="1" thickBot="1" x14ac:dyDescent="0.25">
      <c r="B8" s="180"/>
      <c r="C8" s="185"/>
      <c r="D8" s="186"/>
      <c r="E8" s="174"/>
      <c r="F8" s="177"/>
      <c r="H8" s="180"/>
      <c r="I8" s="185"/>
      <c r="J8" s="186"/>
      <c r="K8" s="174"/>
      <c r="L8" s="177"/>
    </row>
    <row r="9" spans="2:12" ht="15" customHeight="1" x14ac:dyDescent="0.2">
      <c r="B9" s="178" t="s">
        <v>63</v>
      </c>
      <c r="C9" s="181"/>
      <c r="D9" s="182"/>
      <c r="E9" s="172"/>
      <c r="F9" s="175"/>
      <c r="H9" s="178" t="s">
        <v>63</v>
      </c>
      <c r="I9" s="181"/>
      <c r="J9" s="182"/>
      <c r="K9" s="172"/>
      <c r="L9" s="175"/>
    </row>
    <row r="10" spans="2:12" ht="15" customHeight="1" x14ac:dyDescent="0.2">
      <c r="B10" s="179"/>
      <c r="C10" s="183"/>
      <c r="D10" s="184"/>
      <c r="E10" s="173"/>
      <c r="F10" s="176"/>
      <c r="H10" s="179"/>
      <c r="I10" s="183"/>
      <c r="J10" s="184"/>
      <c r="K10" s="173"/>
      <c r="L10" s="176"/>
    </row>
    <row r="11" spans="2:12" ht="15.75" customHeight="1" thickBot="1" x14ac:dyDescent="0.25">
      <c r="B11" s="180"/>
      <c r="C11" s="185"/>
      <c r="D11" s="186"/>
      <c r="E11" s="174"/>
      <c r="F11" s="177"/>
      <c r="H11" s="180"/>
      <c r="I11" s="185"/>
      <c r="J11" s="186"/>
      <c r="K11" s="174"/>
      <c r="L11" s="177"/>
    </row>
    <row r="12" spans="2:12" ht="15" customHeight="1" x14ac:dyDescent="0.2">
      <c r="B12" s="178" t="s">
        <v>63</v>
      </c>
      <c r="C12" s="181"/>
      <c r="D12" s="182"/>
      <c r="E12" s="172"/>
      <c r="F12" s="175"/>
      <c r="H12" s="178" t="s">
        <v>63</v>
      </c>
      <c r="I12" s="181"/>
      <c r="J12" s="182"/>
      <c r="K12" s="172"/>
      <c r="L12" s="175"/>
    </row>
    <row r="13" spans="2:12" ht="15" customHeight="1" x14ac:dyDescent="0.2">
      <c r="B13" s="179"/>
      <c r="C13" s="183"/>
      <c r="D13" s="184"/>
      <c r="E13" s="173"/>
      <c r="F13" s="176"/>
      <c r="H13" s="179"/>
      <c r="I13" s="183"/>
      <c r="J13" s="184"/>
      <c r="K13" s="173"/>
      <c r="L13" s="176"/>
    </row>
    <row r="14" spans="2:12" ht="15.75" customHeight="1" thickBot="1" x14ac:dyDescent="0.25">
      <c r="B14" s="180"/>
      <c r="C14" s="185"/>
      <c r="D14" s="186"/>
      <c r="E14" s="174"/>
      <c r="F14" s="177"/>
      <c r="H14" s="180"/>
      <c r="I14" s="185"/>
      <c r="J14" s="186"/>
      <c r="K14" s="174"/>
      <c r="L14" s="177"/>
    </row>
    <row r="15" spans="2:12" ht="15" customHeight="1" x14ac:dyDescent="0.2">
      <c r="B15" s="178" t="s">
        <v>63</v>
      </c>
      <c r="C15" s="181"/>
      <c r="D15" s="182"/>
      <c r="E15" s="172"/>
      <c r="F15" s="175"/>
      <c r="H15" s="178" t="s">
        <v>63</v>
      </c>
      <c r="I15" s="181"/>
      <c r="J15" s="182"/>
      <c r="K15" s="172"/>
      <c r="L15" s="175"/>
    </row>
    <row r="16" spans="2:12" ht="15" customHeight="1" x14ac:dyDescent="0.2">
      <c r="B16" s="179"/>
      <c r="C16" s="183"/>
      <c r="D16" s="184"/>
      <c r="E16" s="173"/>
      <c r="F16" s="176"/>
      <c r="H16" s="179"/>
      <c r="I16" s="183"/>
      <c r="J16" s="184"/>
      <c r="K16" s="173"/>
      <c r="L16" s="176"/>
    </row>
    <row r="17" spans="2:12" ht="15.75" customHeight="1" thickBot="1" x14ac:dyDescent="0.25">
      <c r="B17" s="180"/>
      <c r="C17" s="185"/>
      <c r="D17" s="186"/>
      <c r="E17" s="174"/>
      <c r="F17" s="177"/>
      <c r="H17" s="180"/>
      <c r="I17" s="185"/>
      <c r="J17" s="186"/>
      <c r="K17" s="174"/>
      <c r="L17" s="177"/>
    </row>
    <row r="18" spans="2:12" ht="15" customHeight="1" x14ac:dyDescent="0.2">
      <c r="B18" s="178" t="s">
        <v>63</v>
      </c>
      <c r="C18" s="181"/>
      <c r="D18" s="182"/>
      <c r="E18" s="172"/>
      <c r="F18" s="175"/>
      <c r="H18" s="178" t="s">
        <v>63</v>
      </c>
      <c r="I18" s="181"/>
      <c r="J18" s="182"/>
      <c r="K18" s="172"/>
      <c r="L18" s="175"/>
    </row>
    <row r="19" spans="2:12" ht="15" customHeight="1" x14ac:dyDescent="0.2">
      <c r="B19" s="179"/>
      <c r="C19" s="183"/>
      <c r="D19" s="184"/>
      <c r="E19" s="173"/>
      <c r="F19" s="176"/>
      <c r="H19" s="179"/>
      <c r="I19" s="183"/>
      <c r="J19" s="184"/>
      <c r="K19" s="173"/>
      <c r="L19" s="176"/>
    </row>
    <row r="20" spans="2:12" ht="15.75" customHeight="1" thickBot="1" x14ac:dyDescent="0.25">
      <c r="B20" s="180"/>
      <c r="C20" s="185"/>
      <c r="D20" s="186"/>
      <c r="E20" s="174"/>
      <c r="F20" s="177"/>
      <c r="H20" s="180"/>
      <c r="I20" s="185"/>
      <c r="J20" s="186"/>
      <c r="K20" s="174"/>
      <c r="L20" s="177"/>
    </row>
    <row r="21" spans="2:12" ht="24" customHeight="1" thickBot="1" x14ac:dyDescent="0.3">
      <c r="D21" s="150" t="s">
        <v>57</v>
      </c>
      <c r="E21" s="151"/>
      <c r="F21" s="151"/>
      <c r="J21" s="150" t="s">
        <v>57</v>
      </c>
      <c r="K21" s="151"/>
      <c r="L21" s="151"/>
    </row>
    <row r="23" spans="2:12" x14ac:dyDescent="0.25">
      <c r="B23" s="145" t="s">
        <v>58</v>
      </c>
      <c r="H23" s="145" t="s">
        <v>58</v>
      </c>
    </row>
  </sheetData>
  <mergeCells count="46">
    <mergeCell ref="B1:F1"/>
    <mergeCell ref="H1:L1"/>
    <mergeCell ref="B2:F2"/>
    <mergeCell ref="H2:L2"/>
    <mergeCell ref="B3:F3"/>
    <mergeCell ref="H3:L3"/>
    <mergeCell ref="K6:K8"/>
    <mergeCell ref="L6:L8"/>
    <mergeCell ref="B9:B11"/>
    <mergeCell ref="C9:D11"/>
    <mergeCell ref="E9:E11"/>
    <mergeCell ref="F9:F11"/>
    <mergeCell ref="H9:H11"/>
    <mergeCell ref="I9:J11"/>
    <mergeCell ref="K9:K11"/>
    <mergeCell ref="L9:L11"/>
    <mergeCell ref="B6:B8"/>
    <mergeCell ref="C6:D8"/>
    <mergeCell ref="E6:E8"/>
    <mergeCell ref="F6:F8"/>
    <mergeCell ref="H6:H8"/>
    <mergeCell ref="I6:J8"/>
    <mergeCell ref="K12:K14"/>
    <mergeCell ref="L12:L14"/>
    <mergeCell ref="B15:B17"/>
    <mergeCell ref="C15:D17"/>
    <mergeCell ref="E15:E17"/>
    <mergeCell ref="F15:F17"/>
    <mergeCell ref="H15:H17"/>
    <mergeCell ref="I15:J17"/>
    <mergeCell ref="K15:K17"/>
    <mergeCell ref="L15:L17"/>
    <mergeCell ref="B12:B14"/>
    <mergeCell ref="C12:D14"/>
    <mergeCell ref="E12:E14"/>
    <mergeCell ref="F12:F14"/>
    <mergeCell ref="H12:H14"/>
    <mergeCell ref="I12:J14"/>
    <mergeCell ref="K18:K20"/>
    <mergeCell ref="L18:L20"/>
    <mergeCell ref="B18:B20"/>
    <mergeCell ref="C18:D20"/>
    <mergeCell ref="E18:E20"/>
    <mergeCell ref="F18:F20"/>
    <mergeCell ref="H18:H20"/>
    <mergeCell ref="I18:J2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9196-DDAD-493A-94C8-86398C3094C7}">
  <dimension ref="A1:E43"/>
  <sheetViews>
    <sheetView workbookViewId="0">
      <selection sqref="A1:B1"/>
    </sheetView>
  </sheetViews>
  <sheetFormatPr baseColWidth="10" defaultRowHeight="12" customHeight="1" x14ac:dyDescent="0.2"/>
  <cols>
    <col min="1" max="1" width="15.7109375" customWidth="1"/>
    <col min="2" max="2" width="31.42578125" customWidth="1"/>
    <col min="3" max="3" width="15.7109375" customWidth="1"/>
    <col min="4" max="4" width="32.7109375" customWidth="1"/>
    <col min="5" max="5" width="11.7109375" customWidth="1"/>
    <col min="6" max="6" width="3.7109375" customWidth="1"/>
    <col min="7" max="7" width="16.7109375" customWidth="1"/>
    <col min="8" max="8" width="3.7109375" customWidth="1"/>
    <col min="9" max="9" width="16.85546875" customWidth="1"/>
    <col min="10" max="10" width="3.7109375" customWidth="1"/>
    <col min="11" max="11" width="26.28515625" customWidth="1"/>
    <col min="12" max="12" width="3.7109375" customWidth="1"/>
    <col min="14" max="14" width="3.7109375" customWidth="1"/>
    <col min="16" max="16" width="3.7109375" customWidth="1"/>
    <col min="17" max="17" width="5.7109375" customWidth="1"/>
  </cols>
  <sheetData>
    <row r="1" spans="1:5" ht="15" customHeight="1" x14ac:dyDescent="0.25">
      <c r="A1" s="191" t="s">
        <v>62</v>
      </c>
      <c r="B1" s="191"/>
      <c r="C1" s="161">
        <v>2026</v>
      </c>
      <c r="D1" s="110"/>
    </row>
    <row r="2" spans="1:5" ht="15" customHeight="1" x14ac:dyDescent="0.25">
      <c r="A2" s="162">
        <v>46319</v>
      </c>
      <c r="B2" s="110"/>
      <c r="C2" s="110"/>
      <c r="D2" s="110"/>
    </row>
    <row r="3" spans="1:5" ht="15" customHeight="1" x14ac:dyDescent="0.25">
      <c r="A3" s="162" t="s">
        <v>47</v>
      </c>
      <c r="B3" s="110"/>
      <c r="C3" s="110"/>
      <c r="D3" s="110"/>
      <c r="E3" s="110"/>
    </row>
    <row r="4" spans="1:5" ht="15" customHeight="1" thickBot="1" x14ac:dyDescent="0.3">
      <c r="A4" s="163"/>
      <c r="B4" s="164"/>
      <c r="C4" s="164"/>
      <c r="D4" s="110"/>
    </row>
    <row r="5" spans="1:5" ht="15" customHeight="1" x14ac:dyDescent="0.25">
      <c r="A5" s="110"/>
      <c r="B5" s="110"/>
      <c r="C5" s="110"/>
      <c r="D5" s="110" t="str">
        <f>[1]Pool!R3</f>
        <v/>
      </c>
    </row>
    <row r="6" spans="1:5" ht="15" customHeight="1" x14ac:dyDescent="0.25">
      <c r="A6" s="165"/>
      <c r="B6" s="166" t="s">
        <v>61</v>
      </c>
      <c r="C6" s="167"/>
      <c r="D6" s="110" t="str">
        <f>[1]Pool!R4</f>
        <v/>
      </c>
    </row>
    <row r="7" spans="1:5" ht="15" customHeight="1" x14ac:dyDescent="0.25">
      <c r="A7" s="165"/>
      <c r="B7" s="166"/>
      <c r="C7" s="167"/>
      <c r="D7" s="110" t="str">
        <f>[1]Pool!R5</f>
        <v/>
      </c>
    </row>
    <row r="8" spans="1:5" ht="15" customHeight="1" x14ac:dyDescent="0.25">
      <c r="A8" s="168" t="s">
        <v>12</v>
      </c>
      <c r="B8" s="170" t="s">
        <v>66</v>
      </c>
      <c r="C8" s="167"/>
      <c r="D8" s="110" t="str">
        <f>[1]Pool!R6</f>
        <v/>
      </c>
    </row>
    <row r="9" spans="1:5" ht="15" customHeight="1" x14ac:dyDescent="0.25">
      <c r="A9" s="168" t="s">
        <v>11</v>
      </c>
      <c r="B9" s="170" t="s">
        <v>67</v>
      </c>
      <c r="C9" s="167"/>
      <c r="D9" s="110" t="str">
        <f>[1]Pool!R7</f>
        <v/>
      </c>
    </row>
    <row r="10" spans="1:5" ht="15" customHeight="1" x14ac:dyDescent="0.25">
      <c r="A10" s="168" t="s">
        <v>10</v>
      </c>
      <c r="B10" s="170" t="s">
        <v>70</v>
      </c>
      <c r="C10" s="167"/>
      <c r="D10" s="110" t="str">
        <f>[1]Pool!R8</f>
        <v/>
      </c>
    </row>
    <row r="11" spans="1:5" ht="15" customHeight="1" x14ac:dyDescent="0.25">
      <c r="A11" s="168" t="s">
        <v>43</v>
      </c>
      <c r="B11" s="170" t="s">
        <v>68</v>
      </c>
      <c r="C11" s="167"/>
      <c r="D11" s="110" t="str">
        <f>[1]Pool!R9</f>
        <v/>
      </c>
    </row>
    <row r="12" spans="1:5" ht="15" customHeight="1" x14ac:dyDescent="0.25">
      <c r="A12" s="110"/>
      <c r="B12" s="110"/>
      <c r="C12" s="110"/>
      <c r="D12" s="110"/>
    </row>
    <row r="13" spans="1:5" ht="15" customHeight="1" x14ac:dyDescent="0.25">
      <c r="A13" s="110"/>
      <c r="B13" s="110"/>
      <c r="C13" s="110"/>
      <c r="D13" s="110"/>
    </row>
    <row r="14" spans="1:5" ht="15" customHeight="1" x14ac:dyDescent="0.25">
      <c r="A14" s="110"/>
      <c r="B14" s="110"/>
      <c r="C14" s="110"/>
      <c r="D14" s="110"/>
    </row>
    <row r="15" spans="1:5" ht="15" customHeight="1" x14ac:dyDescent="0.25">
      <c r="A15" s="110"/>
      <c r="B15" s="110"/>
      <c r="C15" s="110"/>
      <c r="D15" s="110"/>
    </row>
    <row r="16" spans="1:5" ht="15" customHeight="1" x14ac:dyDescent="0.25">
      <c r="A16" s="110"/>
      <c r="B16" s="110"/>
      <c r="C16" s="110"/>
      <c r="D16" s="110"/>
    </row>
    <row r="17" spans="1:4" ht="15" customHeight="1" x14ac:dyDescent="0.25">
      <c r="A17" s="110"/>
      <c r="B17" s="110"/>
      <c r="C17" s="110"/>
      <c r="D17" s="110"/>
    </row>
    <row r="18" spans="1:4" ht="15" customHeight="1" x14ac:dyDescent="0.25">
      <c r="A18" s="110"/>
      <c r="B18" s="110"/>
      <c r="C18" s="110"/>
      <c r="D18" s="110"/>
    </row>
    <row r="19" spans="1:4" ht="15" customHeight="1" x14ac:dyDescent="0.25">
      <c r="A19" s="110"/>
      <c r="B19" s="110"/>
      <c r="C19" s="110"/>
      <c r="D19" s="110"/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B1"/>
  </mergeCells>
  <phoneticPr fontId="13" type="noConversion"/>
  <pageMargins left="0.78740157480314965" right="0.78740157480314965" top="0.39370078740157483" bottom="0.39370078740157483" header="0.4921259845" footer="0.4921259845"/>
  <pageSetup paperSize="9" orientation="portrait" horizontalDpi="300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9F99-53CD-4914-8C23-7677721DBE97}">
  <dimension ref="A1:DA44"/>
  <sheetViews>
    <sheetView topLeftCell="A27" workbookViewId="0">
      <selection activeCell="B44" sqref="B44"/>
    </sheetView>
  </sheetViews>
  <sheetFormatPr baseColWidth="10" defaultColWidth="11.42578125" defaultRowHeight="12.75" x14ac:dyDescent="0.2"/>
  <cols>
    <col min="1" max="1" width="14.140625" style="50" bestFit="1" customWidth="1"/>
    <col min="2" max="2" width="14.85546875" style="50" customWidth="1"/>
    <col min="3" max="3" width="11.42578125" style="50"/>
    <col min="4" max="4" width="12.140625" style="50" bestFit="1" customWidth="1"/>
    <col min="5" max="5" width="11.42578125" style="50"/>
    <col min="6" max="6" width="14.85546875" style="50" customWidth="1"/>
    <col min="7" max="16384" width="11.42578125" style="50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52" t="str">
        <f>Ergebnis!$A$1</f>
        <v>Verbandsliga Frauen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52">
        <f>Ergebnis!$C$1</f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5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5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153" t="s">
        <v>59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154" t="str">
        <f>Ergebnis!B8</f>
        <v>PS Karlsruhe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15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153" t="s">
        <v>60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155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156"/>
      <c r="D38" s="157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155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158" t="str">
        <f>_xlfn.CONCAT(Ergebnis!A8," Platz")</f>
        <v>1.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159" t="str">
        <f>_xlfn.CONCAT(Ergebnis!$A$3,", ")</f>
        <v xml:space="preserve">Hockenheim, </v>
      </c>
      <c r="B44" s="160">
        <f>Ergebnis!$A$2</f>
        <v>46319</v>
      </c>
      <c r="F44" s="51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DAE0-240B-40DA-971D-14599CC5A6D5}">
  <dimension ref="A1:DA44"/>
  <sheetViews>
    <sheetView topLeftCell="A27" workbookViewId="0">
      <selection activeCell="A25" sqref="A25"/>
    </sheetView>
  </sheetViews>
  <sheetFormatPr baseColWidth="10" defaultColWidth="11.42578125" defaultRowHeight="12.75" x14ac:dyDescent="0.2"/>
  <cols>
    <col min="1" max="1" width="14.140625" style="50" bestFit="1" customWidth="1"/>
    <col min="2" max="2" width="14.85546875" style="50" customWidth="1"/>
    <col min="3" max="3" width="11.42578125" style="50"/>
    <col min="4" max="4" width="12.140625" style="50" bestFit="1" customWidth="1"/>
    <col min="5" max="5" width="11.42578125" style="50"/>
    <col min="6" max="6" width="14.85546875" style="50" customWidth="1"/>
    <col min="7" max="16384" width="11.42578125" style="50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52" t="str">
        <f>Ergebnis!$A$1</f>
        <v>Verbandsliga Frauen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52">
        <f>Ergebnis!$C$1</f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5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5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153" t="s">
        <v>59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154" t="str">
        <f>Ergebnis!B9</f>
        <v>BC Karlsruhe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15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153" t="s">
        <v>60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155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156"/>
      <c r="D38" s="157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155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158" t="str">
        <f>_xlfn.CONCAT(Ergebnis!A9," Platz")</f>
        <v>2.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159" t="str">
        <f>_xlfn.CONCAT(Ergebnis!$A$3,", ")</f>
        <v xml:space="preserve">Hockenheim, </v>
      </c>
      <c r="B44" s="160">
        <f>Ergebnis!$A$2</f>
        <v>46319</v>
      </c>
      <c r="F44" s="51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C289-7581-4653-ABF4-6A9854B1611D}">
  <dimension ref="A1:DA44"/>
  <sheetViews>
    <sheetView topLeftCell="A25" workbookViewId="0">
      <selection activeCell="E38" sqref="E38"/>
    </sheetView>
  </sheetViews>
  <sheetFormatPr baseColWidth="10" defaultColWidth="11.42578125" defaultRowHeight="12.75" x14ac:dyDescent="0.2"/>
  <cols>
    <col min="1" max="1" width="14.140625" style="50" bestFit="1" customWidth="1"/>
    <col min="2" max="2" width="14.85546875" style="50" customWidth="1"/>
    <col min="3" max="3" width="11.42578125" style="50"/>
    <col min="4" max="4" width="12.140625" style="50" bestFit="1" customWidth="1"/>
    <col min="5" max="5" width="11.42578125" style="50"/>
    <col min="6" max="6" width="14.85546875" style="50" customWidth="1"/>
    <col min="7" max="16384" width="11.42578125" style="50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52" t="str">
        <f>Ergebnis!$A$1</f>
        <v>Verbandsliga Frauen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52">
        <f>Ergebnis!$C$1</f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5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5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153" t="s">
        <v>59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154" t="str">
        <f>Ergebnis!B10</f>
        <v>FT 1844 Freiburg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15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153" t="s">
        <v>60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155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156"/>
      <c r="D38" s="157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155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158" t="str">
        <f>_xlfn.CONCAT(Ergebnis!A10," Platz")</f>
        <v>3.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159" t="str">
        <f>_xlfn.CONCAT(Ergebnis!$A$3,", ")</f>
        <v xml:space="preserve">Hockenheim, </v>
      </c>
      <c r="B44" s="160">
        <f>Ergebnis!$A$2</f>
        <v>46319</v>
      </c>
      <c r="F44" s="51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E1AD-B4DE-434C-BC95-D8358AFC0FB9}">
  <dimension ref="A1:DA44"/>
  <sheetViews>
    <sheetView topLeftCell="A19" workbookViewId="0">
      <selection activeCell="D34" sqref="D34"/>
    </sheetView>
  </sheetViews>
  <sheetFormatPr baseColWidth="10" defaultColWidth="11.42578125" defaultRowHeight="12.75" x14ac:dyDescent="0.2"/>
  <cols>
    <col min="1" max="1" width="14.140625" style="50" bestFit="1" customWidth="1"/>
    <col min="2" max="2" width="14.85546875" style="50" customWidth="1"/>
    <col min="3" max="3" width="11.42578125" style="50"/>
    <col min="4" max="4" width="12.140625" style="50" bestFit="1" customWidth="1"/>
    <col min="5" max="5" width="11.42578125" style="50"/>
    <col min="6" max="6" width="14.85546875" style="50" customWidth="1"/>
    <col min="7" max="16384" width="11.42578125" style="50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52" t="str">
        <f>Ergebnis!$A$1</f>
        <v>Verbandsliga Frauen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52">
        <f>Ergebnis!$C$1</f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5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5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153" t="s">
        <v>59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1.25" x14ac:dyDescent="0.8">
      <c r="D34" s="171" t="str">
        <f>Ergebnis!B11</f>
        <v>KG Heidelberg-Hockenheim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15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153" t="s">
        <v>60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155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156"/>
      <c r="D38" s="157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155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158" t="str">
        <f>_xlfn.CONCAT(Ergebnis!A11," Platz")</f>
        <v>4.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159" t="str">
        <f>_xlfn.CONCAT(Ergebnis!$A$3,", ")</f>
        <v xml:space="preserve">Hockenheim, </v>
      </c>
      <c r="B44" s="160">
        <f>Ergebnis!$A$2</f>
        <v>46319</v>
      </c>
      <c r="F44" s="51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wiege</vt:lpstr>
      <vt:lpstr>Pool</vt:lpstr>
      <vt:lpstr>Liste</vt:lpstr>
      <vt:lpstr>Ergebnis</vt:lpstr>
      <vt:lpstr>Platz1</vt:lpstr>
      <vt:lpstr>Platz2</vt:lpstr>
      <vt:lpstr>Platz3</vt:lpstr>
      <vt:lpstr>Platz4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BAC-Admin</dc:creator>
  <cp:lastModifiedBy>Frank Unsöld</cp:lastModifiedBy>
  <cp:lastPrinted>2026-10-24T13:22:14Z</cp:lastPrinted>
  <dcterms:created xsi:type="dcterms:W3CDTF">1998-10-12T08:15:38Z</dcterms:created>
  <dcterms:modified xsi:type="dcterms:W3CDTF">2026-10-27T17:30:21Z</dcterms:modified>
</cp:coreProperties>
</file>